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PresupuestoNelsy\Desktop\BACKUP NELCY\DOCUMENTOS 2024\PRESUPUESTO\"/>
    </mc:Choice>
  </mc:AlternateContent>
  <xr:revisionPtr revIDLastSave="0" documentId="8_{FF5769EA-7111-41A2-B2F9-1D3641884EE6}" xr6:coauthVersionLast="47" xr6:coauthVersionMax="47" xr10:uidLastSave="{00000000-0000-0000-0000-000000000000}"/>
  <bookViews>
    <workbookView xWindow="390" yWindow="390" windowWidth="19890" windowHeight="10710" xr2:uid="{00000000-000D-0000-FFFF-FFFF00000000}"/>
  </bookViews>
  <sheets>
    <sheet name="GASTOS" sheetId="3" r:id="rId1"/>
    <sheet name="INGRESOS" sheetId="2" r:id="rId2"/>
  </sheets>
  <externalReferences>
    <externalReference r:id="rId3"/>
  </externalReferences>
  <definedNames>
    <definedName name="\0">#REF!</definedName>
    <definedName name="\c">#REF!</definedName>
    <definedName name="\h">#REF!</definedName>
    <definedName name="\m">#REF!</definedName>
    <definedName name="_xlnm.Print_Area">#REF!</definedName>
    <definedName name="BuiltIn_Print_Area">#REF!</definedName>
    <definedName name="cdm">#REF!</definedName>
    <definedName name="IMP">#REF!</definedName>
    <definedName name="PANTA1">#REF!</definedName>
    <definedName name="TABLA">#REF!</definedName>
    <definedName name="TEMP">#REF!</definedName>
    <definedName name="_xlnm.Print_Titles" localSheetId="0">GASTOS!$1:$3</definedName>
    <definedName name="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3" l="1"/>
  <c r="E78" i="3"/>
  <c r="E89" i="3"/>
  <c r="E58" i="3"/>
  <c r="E16" i="3"/>
  <c r="E13" i="3"/>
  <c r="E9" i="3" s="1"/>
  <c r="E8" i="3" s="1"/>
  <c r="E114" i="3"/>
  <c r="E57" i="3" l="1"/>
  <c r="E53" i="3"/>
  <c r="E34" i="3"/>
  <c r="E26" i="3"/>
  <c r="E55" i="3"/>
  <c r="E52" i="3" l="1"/>
  <c r="C7" i="2"/>
  <c r="E32" i="3" l="1"/>
  <c r="E31" i="3" s="1"/>
  <c r="E37" i="3"/>
  <c r="E36" i="3" s="1"/>
  <c r="E35" i="3" s="1"/>
  <c r="E117" i="3"/>
  <c r="E113" i="3" s="1"/>
  <c r="E111" i="3"/>
  <c r="E110" i="3" s="1"/>
  <c r="E104" i="3"/>
  <c r="E99" i="3"/>
  <c r="E95" i="3"/>
  <c r="E94" i="3" s="1"/>
  <c r="E91" i="3"/>
  <c r="E88" i="3"/>
  <c r="E81" i="3"/>
  <c r="E68" i="3"/>
  <c r="E65" i="3"/>
  <c r="E45" i="3"/>
  <c r="E41" i="3"/>
  <c r="E25" i="3"/>
  <c r="E24" i="3" s="1"/>
  <c r="E7" i="3" s="1"/>
  <c r="E56" i="3" l="1"/>
  <c r="E30" i="3"/>
  <c r="E29" i="3" s="1"/>
  <c r="E98" i="3"/>
  <c r="E87" i="3"/>
  <c r="E6" i="3"/>
  <c r="E109" i="3"/>
  <c r="E108" i="3" s="1"/>
  <c r="E107" i="3" s="1"/>
  <c r="E40" i="3"/>
  <c r="E39" i="3" l="1"/>
  <c r="E28" i="3" s="1"/>
  <c r="E5" i="3" s="1"/>
  <c r="E4" i="3" s="1"/>
  <c r="C13" i="2" l="1"/>
  <c r="C15" i="2" l="1"/>
  <c r="C12" i="2" s="1"/>
  <c r="C10" i="2" l="1"/>
  <c r="C9" i="2" s="1"/>
  <c r="A2" i="2" l="1"/>
  <c r="B2" i="2"/>
  <c r="A3" i="2"/>
  <c r="B3" i="2"/>
  <c r="A4" i="2"/>
  <c r="B4" i="2"/>
  <c r="A5" i="2"/>
  <c r="B5" i="2"/>
  <c r="A6" i="2"/>
  <c r="B6" i="2"/>
  <c r="A7" i="2"/>
  <c r="B7" i="2"/>
  <c r="A8" i="2"/>
  <c r="B8" i="2"/>
  <c r="A12" i="2"/>
  <c r="B12" i="2"/>
  <c r="A13" i="2"/>
  <c r="B13" i="2"/>
  <c r="A14" i="2"/>
  <c r="B14" i="2"/>
  <c r="A15" i="2"/>
  <c r="B15" i="2"/>
  <c r="A16" i="2"/>
  <c r="B16" i="2"/>
  <c r="C6" i="2"/>
  <c r="C5" i="2" s="1"/>
  <c r="C4" i="2" s="1"/>
  <c r="C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cruz cruz</author>
  </authors>
  <commentList>
    <comment ref="D4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cruz cruz:</t>
        </r>
        <r>
          <rPr>
            <sz val="9"/>
            <color indexed="81"/>
            <rFont val="Tahoma"/>
            <family val="2"/>
          </rPr>
          <t xml:space="preserve">
SGSST</t>
        </r>
      </text>
    </comment>
    <comment ref="D4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cruz cruz:</t>
        </r>
        <r>
          <rPr>
            <sz val="9"/>
            <color indexed="81"/>
            <rFont val="Tahoma"/>
            <family val="2"/>
          </rPr>
          <t xml:space="preserve">
SGSST</t>
        </r>
      </text>
    </comment>
  </commentList>
</comments>
</file>

<file path=xl/sharedStrings.xml><?xml version="1.0" encoding="utf-8"?>
<sst xmlns="http://schemas.openxmlformats.org/spreadsheetml/2006/main" count="367" uniqueCount="249">
  <si>
    <t>GASTOS</t>
  </si>
  <si>
    <t>CÓDIGO</t>
  </si>
  <si>
    <t>NIVEL</t>
  </si>
  <si>
    <t>TIPO</t>
  </si>
  <si>
    <t xml:space="preserve">DESCRIPCIÓN </t>
  </si>
  <si>
    <t>A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</si>
  <si>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</si>
  <si>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</si>
  <si>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</si>
  <si>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</si>
  <si>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</si>
  <si>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</si>
  <si>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</si>
  <si>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</si>
  <si>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</si>
  <si>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</si>
  <si>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</si>
  <si>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C</t>
  </si>
  <si>
    <t>2.1.1.01.01.001.06</t>
  </si>
  <si>
    <t>Prima de Servicios</t>
  </si>
  <si>
    <t>2.1.1.01.01.001.07</t>
  </si>
  <si>
    <t>Bonificacion por Servicios Prestados</t>
  </si>
  <si>
    <t>2.1.1.01.01.001.08</t>
  </si>
  <si>
    <t>Prestaciones Sociales</t>
  </si>
  <si>
    <t>2.1.1.01.01.001.08.01</t>
  </si>
  <si>
    <t>Prima de Navidad</t>
  </si>
  <si>
    <t>2.1.1.01.01.001.08.02</t>
  </si>
  <si>
    <t>Prima de Vacaciones</t>
  </si>
  <si>
    <t>2.1.1.01.02</t>
  </si>
  <si>
    <t>CONTRIBUCIONES INHERENTES A LA NOMINA</t>
  </si>
  <si>
    <t>2.1.1.01.02.001</t>
  </si>
  <si>
    <t>2.1.1.01.02.002</t>
  </si>
  <si>
    <t>2.1.1.01.02.003</t>
  </si>
  <si>
    <t>Aportes de Cesantias</t>
  </si>
  <si>
    <t>2.1.1.01.02.004</t>
  </si>
  <si>
    <t>2.1.1.01.02.005</t>
  </si>
  <si>
    <t>2.1.1.01.02.006</t>
  </si>
  <si>
    <t>Aportes al ICBF</t>
  </si>
  <si>
    <t>2.1.1.01.02.007</t>
  </si>
  <si>
    <t>Aportes al SENA</t>
  </si>
  <si>
    <t>2.1.1.01.03</t>
  </si>
  <si>
    <t>REMUNERACIONES NO CONSTITUTIVAS DE FACTOR SALARIAL</t>
  </si>
  <si>
    <t>2.1.1.01.03.001</t>
  </si>
  <si>
    <t>PRESTACIONES SOCIALES</t>
  </si>
  <si>
    <t>2.1.1.01.03.001.01</t>
  </si>
  <si>
    <t>Vacaciones</t>
  </si>
  <si>
    <t>2.1.1.01.03.001.03</t>
  </si>
  <si>
    <t>2.1.2</t>
  </si>
  <si>
    <t>ADQUISICION DE BIENES Y SERVICIOS</t>
  </si>
  <si>
    <t>2.1.2.01</t>
  </si>
  <si>
    <t>AQUISICION DE ACTIVOS NO FINANCIEROS</t>
  </si>
  <si>
    <t>2.1.2.01.01</t>
  </si>
  <si>
    <t>ACTIVOS FIJOS</t>
  </si>
  <si>
    <t>2.1.2.01.01.003</t>
  </si>
  <si>
    <t>MAQUINARIA Y EQUIPO</t>
  </si>
  <si>
    <t>2.1.2.01.01.003.03</t>
  </si>
  <si>
    <t>2.1.2.01.01.003.03.01</t>
  </si>
  <si>
    <t>2.1.2.01.01.004</t>
  </si>
  <si>
    <t>2.1.2.01.01.004.01</t>
  </si>
  <si>
    <t>2.1.2.01.01.004.01.01</t>
  </si>
  <si>
    <t>Muebles</t>
  </si>
  <si>
    <t>2.1.2.01.01.004.01.01.02</t>
  </si>
  <si>
    <t>2.1.2.02</t>
  </si>
  <si>
    <t>2.1.2.02.01</t>
  </si>
  <si>
    <t>MATERIALES Y SUMINISTROS</t>
  </si>
  <si>
    <t xml:space="preserve">2.1.2.02.01.002   </t>
  </si>
  <si>
    <t xml:space="preserve">2.1.2.02.01.002 -23  </t>
  </si>
  <si>
    <t>2.1.2.02.01.003</t>
  </si>
  <si>
    <t>2.1.2.02.01.003-32</t>
  </si>
  <si>
    <t>2.1.2.02.01.004</t>
  </si>
  <si>
    <t>2.1.2.02.02</t>
  </si>
  <si>
    <t>ADQUISICION DE SERVICIOS</t>
  </si>
  <si>
    <t>2.1.2.02.02.005</t>
  </si>
  <si>
    <t>SERVICIOS DE CONSTRUCCION</t>
  </si>
  <si>
    <t xml:space="preserve">2.1.2.02.02.006  </t>
  </si>
  <si>
    <t>servicio de Mensajeria</t>
  </si>
  <si>
    <t>2.1.2.02.02.006 - 69112</t>
  </si>
  <si>
    <t>2.1.2.02.02.007</t>
  </si>
  <si>
    <t>SERVICIOS CONEXOS, SERVICIOS INMOBILIARIOS Y SERVICIOS LEASIGN</t>
  </si>
  <si>
    <t>2.1.2.02.02.007-71354</t>
  </si>
  <si>
    <t>2.1.2.02.02.007-71355</t>
  </si>
  <si>
    <t>2.1.2.02.02.008</t>
  </si>
  <si>
    <t>SERVICIOS PRESTADOS A LAS EMPRESAS Y SERVICIOS DE PRODUCCION</t>
  </si>
  <si>
    <t>2.1.2.02.02.008 -82199</t>
  </si>
  <si>
    <t>c</t>
  </si>
  <si>
    <t>Otros Servicios Juridicos n.cp.</t>
  </si>
  <si>
    <t>2.1.2.02.02.008 - 83132</t>
  </si>
  <si>
    <t>2.1.2.02.02.008 - 83151</t>
  </si>
  <si>
    <t>2.1.2.02.02.008 - 83990</t>
  </si>
  <si>
    <t>Otros Servicios Profesionales, Tecnicos y Empresariales n.c.p</t>
  </si>
  <si>
    <t>2.1.2.02.02.008 - 84120</t>
  </si>
  <si>
    <t>2.1.2.02.02.008 - 84222</t>
  </si>
  <si>
    <t>Servicio Internet Banda ancha</t>
  </si>
  <si>
    <t>2.1.2.02.02.008 - 85250</t>
  </si>
  <si>
    <t>Servicio de Proteccion (guardas de Seguridad)</t>
  </si>
  <si>
    <t>2.1.2.02.02.008 - 85310</t>
  </si>
  <si>
    <t>2.1.2.02.02.008 - 87141</t>
  </si>
  <si>
    <t>2.1.2.02.02.008 - 8715299</t>
  </si>
  <si>
    <t>SERVICIOS PARA LA COMUNIDAD, SOCIALES Y PERSONALES</t>
  </si>
  <si>
    <t>2.1.2.02.02.009 - 92919</t>
  </si>
  <si>
    <t>2.1.2.02.02.009 - 96990</t>
  </si>
  <si>
    <t>2.1.2.02.02.009 - 94110</t>
  </si>
  <si>
    <t>2.1.2.02.02.010</t>
  </si>
  <si>
    <t>2.1.3</t>
  </si>
  <si>
    <t>TRANSFERENCIAS CORRIENTES</t>
  </si>
  <si>
    <t>2.1.3.04</t>
  </si>
  <si>
    <t>2.1.3.05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</si>
  <si>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</si>
  <si>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</si>
  <si>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</si>
  <si>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</si>
  <si>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</si>
  <si>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</si>
  <si>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2.1.3.13.01.002</t>
  </si>
  <si>
    <t>Conciliaciones</t>
  </si>
  <si>
    <t>2.1.8</t>
  </si>
  <si>
    <t>2.1.8.01</t>
  </si>
  <si>
    <t>IMPUESTOS</t>
  </si>
  <si>
    <t>2.1.8.01.09</t>
  </si>
  <si>
    <t>Impuesto Nacional al consumo</t>
  </si>
  <si>
    <t>2.1.8.01.14</t>
  </si>
  <si>
    <t>2.1.8.01.54</t>
  </si>
  <si>
    <t>Impuesto de Industria y Comercio</t>
  </si>
  <si>
    <t>2.1.8.04</t>
  </si>
  <si>
    <t>CONTRIBUCIONES</t>
  </si>
  <si>
    <t>2.1.8.04.01</t>
  </si>
  <si>
    <t>2.1.8.04.07</t>
  </si>
  <si>
    <t>2.4</t>
  </si>
  <si>
    <t>GASTOS DE OPERACIÓN COMERCIAL</t>
  </si>
  <si>
    <t>2.4.5</t>
  </si>
  <si>
    <t>GASTOS DE COMERCILIZACION Y PRODUCCION</t>
  </si>
  <si>
    <t>2.4.5.02</t>
  </si>
  <si>
    <t>2.4.5.02.06</t>
  </si>
  <si>
    <t>SERVICIO DE ALOJAMIENTO: SERVICIO SUMINISTRO DE COMIDAS Y BEBIDAS</t>
  </si>
  <si>
    <t>2.4.5.02.06-65</t>
  </si>
  <si>
    <t>Servicio de Transporte de Carga</t>
  </si>
  <si>
    <t>2.4.5.02.06-65119</t>
  </si>
  <si>
    <t>2.4.5.02.08</t>
  </si>
  <si>
    <t>2.4.5.02.08-836</t>
  </si>
  <si>
    <t>2.4.5.02.08-83611</t>
  </si>
  <si>
    <t>2.4.5.02.08-881</t>
  </si>
  <si>
    <t>2.4.5.02.08-88181</t>
  </si>
  <si>
    <t>GASTOS POR TRIBUTOS, MULTAS Y SANCIONES E INTERESES DE MORA</t>
  </si>
  <si>
    <t>A otras Organizaciones Nacionales (acil)</t>
  </si>
  <si>
    <t>2.1.3.04.05</t>
  </si>
  <si>
    <t>Membresias</t>
  </si>
  <si>
    <t>2.1.3.04.05.001</t>
  </si>
  <si>
    <t>Transferencias Excedentes Financieros EOP</t>
  </si>
  <si>
    <t>2.1.3.05.09</t>
  </si>
  <si>
    <t>2.1.3.05.09.004</t>
  </si>
  <si>
    <t>COMERCIO DISTRIBUCION; SERVICIOS DE ALOJAMIENTO, SERVICIO DE SUMINISTRO DE COMIDAS Y BEBIDAS; SERVICIO DE TRANSPORTE; Y SERVICIO DE DISTRIBUCION DE AGUA</t>
  </si>
  <si>
    <t>A ENTIDADES DEL GOBIERNO</t>
  </si>
  <si>
    <t>ADQUSICIONES  DIFERENTES ACTIVOS</t>
  </si>
  <si>
    <t>2.1.2.02.01.004-478</t>
  </si>
  <si>
    <t>2.1.8.01.64</t>
  </si>
  <si>
    <t>1.1.02.03</t>
  </si>
  <si>
    <t>Multas, sanciones e intereses de mora</t>
  </si>
  <si>
    <t>1.1.02.03.001</t>
  </si>
  <si>
    <t>Multas y sanciones</t>
  </si>
  <si>
    <t>1.1.02.03.001.05</t>
  </si>
  <si>
    <t xml:space="preserve">Sanciones </t>
  </si>
  <si>
    <t>2.1.2.02.01.002 -28</t>
  </si>
  <si>
    <t>2.1.2.02.01.002 -29</t>
  </si>
  <si>
    <t>2.1.2.02.01.004-48</t>
  </si>
  <si>
    <t>2.1.2.02.02.009 - 93121</t>
  </si>
  <si>
    <t>Servicios Medicos Generales</t>
  </si>
  <si>
    <t>Químicos Básicos</t>
  </si>
  <si>
    <t>2.1.2.02.01.004-4299</t>
  </si>
  <si>
    <t xml:space="preserve">Otros Productos Metalicos </t>
  </si>
  <si>
    <t>2.1.2.02.01.003.34</t>
  </si>
  <si>
    <t>2.1.2.02.01.003.35</t>
  </si>
  <si>
    <t>2.1.2.02.01.003.36</t>
  </si>
  <si>
    <t>2.1.2.02.02.008 - 8715999</t>
  </si>
  <si>
    <t>Servicios de Mantenimiento y Reparacion de Otros Equipos  n.c.p</t>
  </si>
  <si>
    <t>2.4.5.02.10</t>
  </si>
  <si>
    <t xml:space="preserve">2.1.2.02.02.009 </t>
  </si>
  <si>
    <t>2.1.2.02.02.008 - 85330</t>
  </si>
  <si>
    <t>Servicios de Limpieza en General</t>
  </si>
  <si>
    <t>Servicios de Mantenimiento y Reparacion de Vehiculos Automotores.</t>
  </si>
  <si>
    <t>Otros servicios de Mantenimiento y Reparacion de Maquinaria y Aparatos Electricos n.c.p</t>
  </si>
  <si>
    <t xml:space="preserve">Otros tipo de Servicios Educativos de Formación </t>
  </si>
  <si>
    <t>Servicio de Alcantarillado y Tratamiento de Aguas Residuales</t>
  </si>
  <si>
    <t>Viaticos de los Funcionarios en Comision</t>
  </si>
  <si>
    <t>Servicios de Alojamiento de Sitios de Web (hosting)</t>
  </si>
  <si>
    <t>Servicios Integrales de Publicidad</t>
  </si>
  <si>
    <t>Cuota de Fiscalizacion y Auditaje</t>
  </si>
  <si>
    <t>Otros servicios de Transporte por Carretera n.c.p</t>
  </si>
  <si>
    <t>Servicios de Publicidad y Suministro de Espacio o Tiempo Publicitario</t>
  </si>
  <si>
    <t>Servicios de Fabricación de Alimentos, Bebidas y Tabaco</t>
  </si>
  <si>
    <t>Servicios de Destilación, Rectificación y Mezcla de Bebidas Alcohólicas</t>
  </si>
  <si>
    <t>Contribucion de Vigilancia - Superintendencia Nacional de Salud</t>
  </si>
  <si>
    <t>Gravamenes a los Movimientos Financieros</t>
  </si>
  <si>
    <t>Impuesto Sobre las Ventas</t>
  </si>
  <si>
    <t xml:space="preserve">Servicios de Seguros Contra Incendios, Terremotos o Sustraccion </t>
  </si>
  <si>
    <t>Servicios de Distribucion de Electricidad (por cuenta propia)</t>
  </si>
  <si>
    <t>Servicio de Soporte en Tecnologia de la Informacion</t>
  </si>
  <si>
    <t>Servicio de Telefonia Fija</t>
  </si>
  <si>
    <t>Servicios de Desinfeccion y Exterminacion</t>
  </si>
  <si>
    <t>Aparatos Medicos, Instrumentos Opticos y de Precision</t>
  </si>
  <si>
    <t>Productos de Caucho y Plástico</t>
  </si>
  <si>
    <t>Otros Productos Químicos; Fibras Artificiales (o Fibras Industriales Hechas por el Hombre)</t>
  </si>
  <si>
    <t>Paquetes de Software</t>
  </si>
  <si>
    <t>Bonificacion Especial de Recreacion</t>
  </si>
  <si>
    <t>Aportes Generales al Sistema de Riesgos Laborales</t>
  </si>
  <si>
    <t>Aportes a Caja de Compensacion Familiar</t>
  </si>
  <si>
    <t xml:space="preserve">Aportes a la Seguridad Social en Salud </t>
  </si>
  <si>
    <t xml:space="preserve">Aportes a la Seguridad Social en Pensiones </t>
  </si>
  <si>
    <t>Sueldo Basico</t>
  </si>
  <si>
    <t>Muebles, Instrumentos Musicales, Articulos de Deporte, Antiguedades</t>
  </si>
  <si>
    <t>Muebles de Tipo Utilizado en Oficina</t>
  </si>
  <si>
    <t>Productos de Molineria, Almidones y Productos Derivados del Almidon; Otros Productos Alimenticios.</t>
  </si>
  <si>
    <t>Tejido de Punto o Ganchillo; Prendas de Vestir</t>
  </si>
  <si>
    <t>Pasta o Pulpa, Papel y Productos de Papel; Impresos y Articulos Similares</t>
  </si>
  <si>
    <t>Cuero y Productos de Cuero; Calzado</t>
  </si>
  <si>
    <t>Maquinas para Oficina y Contabilidad, y sus Partes y Accesorios</t>
  </si>
  <si>
    <t>Maquinaria de Oficina, Contabilidad e Informática</t>
  </si>
  <si>
    <t>2.4.5.02.08-83700</t>
  </si>
  <si>
    <t>Servicios de Investigación de mercadeo y encuesta de opinión pública</t>
  </si>
  <si>
    <t>2.1.2.01.01.003.03.02</t>
  </si>
  <si>
    <t>A ORGANIZACIONES NACIONALES</t>
  </si>
  <si>
    <t>A OTRAS  ENTIDADES DEL GOBIERNO (Transferencias Dpto)</t>
  </si>
  <si>
    <t>DIEGO MEYER ARTUNDUAGA</t>
  </si>
  <si>
    <t>Gerente</t>
  </si>
  <si>
    <t>ANA CECILIA SERNA RESTREPO</t>
  </si>
  <si>
    <t>Subdirectora Administrativa y Financiera</t>
  </si>
  <si>
    <t>ACTIVOS FIJOS NO CLASIFICADOS COMO MAQUINARIA Y EQUIPO</t>
  </si>
  <si>
    <t xml:space="preserve">APROPIACION INICIAL </t>
  </si>
  <si>
    <t>POYECCION PRESUPUESTO PARA VIGENCIA 2024</t>
  </si>
  <si>
    <t>APROPIACION INICIAL</t>
  </si>
  <si>
    <t>CONSTRUCCION Y SERVICIOS DE CONSTRUCCION</t>
  </si>
  <si>
    <t>Servicios Generales de Construccion de otros Edificaciones no Residenciales</t>
  </si>
  <si>
    <t>2.1.2.02.02.005-54129</t>
  </si>
  <si>
    <t>2.1.2.02.02.005-54632</t>
  </si>
  <si>
    <t>2.1.2.02.02.005-54</t>
  </si>
  <si>
    <t>Servicios de Instalacion de Ventilacion y Aires Acondicionados</t>
  </si>
  <si>
    <t>2.1.2.02.01.003.389</t>
  </si>
  <si>
    <t>Otros productos Manufacturados n.c.p</t>
  </si>
  <si>
    <t>OTROS BIENES TRANSPORTABLES (EXCEPTO PRODUCTOS METALICOS Y MAQUINARIA Y EQUIPO)</t>
  </si>
  <si>
    <t>Servicios de Seguros Generales de Resposabilidad Civil</t>
  </si>
  <si>
    <t>08 - 2.1.2.02.01.003.33</t>
  </si>
  <si>
    <t>Productos de horno de coque; productos de refinación de petroleos y combustible nuclear</t>
  </si>
  <si>
    <t>Maquinaria de Informatica y sus partes, piezas y accesorios.</t>
  </si>
  <si>
    <t>PRODUCTOS ALIMENTICIOS, BEBIDAS Y TABACO; TEXTILES, PRENDAS DE VESTIR</t>
  </si>
  <si>
    <t xml:space="preserve"> PROYECCION PRESUPUESTO DE GASTOS PARA VIGENCIA 2024</t>
  </si>
  <si>
    <t>2.1.2.02.02.006 -67430</t>
  </si>
  <si>
    <t>Servicio de parqueadero</t>
  </si>
  <si>
    <t>PRODUCTOS METALICOS MAQUINARIA Y EQUIPO</t>
  </si>
  <si>
    <t>2.1.2.02.02.006 - 6802</t>
  </si>
  <si>
    <t>Otros Servicios de Diversión y Entretenimiento n.c.p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</si>
</sst>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8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/>
  </cellStyleXfs>
  <cellXfs count="8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3" fontId="2" fillId="0" borderId="1" xfId="0" applyNumberFormat="1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3" fontId="0" fillId="0" borderId="0" xfId="0" applyNumberFormat="1"/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5" fillId="0" borderId="0" xfId="0" applyFont="1" applyAlignment="1">
      <alignment vertical="top"/>
    </xf>
    <xf numFmtId="0" fontId="7" fillId="0" borderId="0" xfId="0" applyFont="1"/>
    <xf numFmtId="3" fontId="6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0" fillId="0" borderId="0" xfId="0" applyAlignment="1">
      <alignment horizontal="justify" vertical="center"/>
    </xf>
    <xf numFmtId="3" fontId="14" fillId="0" borderId="0" xfId="0" applyNumberFormat="1" applyFont="1" applyAlignment="1">
      <alignment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justify" vertical="center" wrapText="1"/>
    </xf>
    <xf numFmtId="3" fontId="16" fillId="0" borderId="1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wrapText="1"/>
    </xf>
    <xf numFmtId="0" fontId="17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justify" vertical="center" wrapText="1"/>
    </xf>
    <xf numFmtId="3" fontId="16" fillId="2" borderId="1" xfId="0" applyNumberFormat="1" applyFont="1" applyFill="1" applyBorder="1" applyAlignment="1">
      <alignment wrapText="1"/>
    </xf>
    <xf numFmtId="0" fontId="16" fillId="2" borderId="1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justify" vertical="center" wrapText="1"/>
    </xf>
    <xf numFmtId="3" fontId="18" fillId="2" borderId="1" xfId="2" applyNumberFormat="1" applyFont="1" applyFill="1" applyBorder="1"/>
    <xf numFmtId="3" fontId="16" fillId="2" borderId="1" xfId="2" applyNumberFormat="1" applyFont="1" applyFill="1" applyBorder="1"/>
    <xf numFmtId="0" fontId="18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horizontal="center" vertical="top"/>
    </xf>
    <xf numFmtId="3" fontId="16" fillId="2" borderId="1" xfId="2" applyNumberFormat="1" applyFont="1" applyFill="1" applyBorder="1" applyAlignment="1">
      <alignment vertical="top"/>
    </xf>
    <xf numFmtId="3" fontId="18" fillId="0" borderId="1" xfId="2" applyNumberFormat="1" applyFont="1" applyBorder="1"/>
    <xf numFmtId="0" fontId="16" fillId="0" borderId="1" xfId="0" applyFont="1" applyBorder="1"/>
    <xf numFmtId="0" fontId="18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right"/>
    </xf>
    <xf numFmtId="3" fontId="16" fillId="0" borderId="1" xfId="1" applyNumberFormat="1" applyFont="1" applyFill="1" applyBorder="1" applyAlignment="1"/>
    <xf numFmtId="0" fontId="18" fillId="0" borderId="1" xfId="0" applyFont="1" applyBorder="1"/>
    <xf numFmtId="0" fontId="19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3" fontId="18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horizontal="justify" vertical="center" wrapText="1"/>
    </xf>
    <xf numFmtId="3" fontId="18" fillId="0" borderId="1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wrapText="1"/>
    </xf>
    <xf numFmtId="3" fontId="21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horizontal="center" vertical="top"/>
    </xf>
    <xf numFmtId="3" fontId="19" fillId="0" borderId="1" xfId="0" applyNumberFormat="1" applyFont="1" applyBorder="1" applyAlignment="1">
      <alignment vertical="top" wrapText="1"/>
    </xf>
    <xf numFmtId="3" fontId="21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horizontal="justify" vertical="center"/>
    </xf>
    <xf numFmtId="3" fontId="21" fillId="0" borderId="1" xfId="0" applyNumberFormat="1" applyFont="1" applyBorder="1" applyAlignment="1">
      <alignment vertical="center" wrapText="1"/>
    </xf>
    <xf numFmtId="43" fontId="18" fillId="0" borderId="1" xfId="1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right" vertical="center" wrapText="1"/>
    </xf>
    <xf numFmtId="43" fontId="18" fillId="0" borderId="1" xfId="1" applyFont="1" applyFill="1" applyBorder="1" applyAlignment="1">
      <alignment vertical="top"/>
    </xf>
    <xf numFmtId="0" fontId="22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vertical="top"/>
    </xf>
    <xf numFmtId="3" fontId="16" fillId="0" borderId="1" xfId="0" applyNumberFormat="1" applyFont="1" applyBorder="1" applyAlignment="1">
      <alignment vertical="top"/>
    </xf>
    <xf numFmtId="0" fontId="16" fillId="0" borderId="1" xfId="0" applyFont="1" applyBorder="1" applyAlignment="1">
      <alignment horizontal="justify" vertical="center" wrapText="1" readingOrder="1"/>
    </xf>
    <xf numFmtId="3" fontId="18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3" fontId="16" fillId="0" borderId="1" xfId="0" applyNumberFormat="1" applyFont="1" applyBorder="1" applyAlignment="1">
      <alignment vertical="top" wrapText="1"/>
    </xf>
    <xf numFmtId="3" fontId="18" fillId="0" borderId="1" xfId="0" applyNumberFormat="1" applyFont="1" applyBorder="1" applyAlignment="1">
      <alignment horizontal="right" vertical="top" wrapText="1"/>
    </xf>
    <xf numFmtId="0" fontId="16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/>
    </xf>
    <xf numFmtId="3" fontId="16" fillId="0" borderId="1" xfId="0" applyNumberFormat="1" applyFont="1" applyBorder="1" applyAlignment="1">
      <alignment horizontal="right" vertical="top"/>
    </xf>
    <xf numFmtId="0" fontId="16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justify" vertical="center" wrapText="1"/>
    </xf>
    <xf numFmtId="3" fontId="18" fillId="0" borderId="1" xfId="0" applyNumberFormat="1" applyFont="1" applyBorder="1" applyAlignment="1">
      <alignment horizontal="right" vertical="top"/>
    </xf>
    <xf numFmtId="0" fontId="21" fillId="0" borderId="1" xfId="0" applyFont="1" applyBorder="1" applyAlignment="1">
      <alignment horizontal="justify" vertic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</cellXfs>
  <cellStyles count="7">
    <cellStyle name="Millares" xfId="1" builtinId="3"/>
    <cellStyle name="Millares [0] 2" xfId="4" xr:uid="{00000000-0005-0000-0000-000001000000}"/>
    <cellStyle name="Millares 2" xfId="5" xr:uid="{00000000-0005-0000-0000-000002000000}"/>
    <cellStyle name="Normal" xfId="0" builtinId="0"/>
    <cellStyle name="Normal 2" xfId="3" xr:uid="{00000000-0005-0000-0000-000004000000}"/>
    <cellStyle name="Normal 3" xfId="6" xr:uid="{1F8B71C5-CB44-4D47-9791-F5EC23291672}"/>
    <cellStyle name="Normal_PLANTA 2007" xfId="2" xr:uid="{00000000-0005-0000-0000-000005000000}"/>
  </cellStyles>
  <dxfs count="9"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DE%20GASTOS%202022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TO GASTOS 2022 "/>
      <sheetName val="PTO INGRESOS"/>
      <sheetName val="COSTO VENTA 2022"/>
      <sheetName val="COSTO PRODUCCION"/>
      <sheetName val="CANTIDAD DE VIAJES"/>
      <sheetName val="PROYECCION SALARIOS "/>
    </sheetNames>
    <sheetDataSet>
      <sheetData sheetId="0"/>
      <sheetData sheetId="1">
        <row r="2">
          <cell r="B2" t="str">
            <v>PRESUPUESTO 2022</v>
          </cell>
        </row>
        <row r="3">
          <cell r="B3" t="str">
            <v>CÓDIGO</v>
          </cell>
          <cell r="C3" t="str">
            <v>DESCRIPCIÓN DEL INGRESO</v>
          </cell>
        </row>
        <row r="4">
          <cell r="B4">
            <v>1</v>
          </cell>
          <cell r="C4" t="str">
            <v xml:space="preserve">INGRESOS </v>
          </cell>
        </row>
        <row r="5">
          <cell r="B5" t="str">
            <v>1.1</v>
          </cell>
          <cell r="C5" t="str">
            <v>INGRESOS CORRIENTES</v>
          </cell>
        </row>
        <row r="6">
          <cell r="B6" t="str">
            <v>1.1.2</v>
          </cell>
          <cell r="C6" t="str">
            <v>Ingresos No Tributarios</v>
          </cell>
        </row>
        <row r="7">
          <cell r="B7" t="str">
            <v>1.1.02.05</v>
          </cell>
          <cell r="C7" t="str">
            <v>Ventas de bienes y servicios</v>
          </cell>
        </row>
        <row r="8">
          <cell r="B8" t="str">
            <v>1.1.02.05.001</v>
          </cell>
          <cell r="C8" t="str">
            <v>Ventas de establecimientos de Mercado</v>
          </cell>
        </row>
        <row r="9">
          <cell r="B9" t="str">
            <v>1.1.02.05.001.02</v>
          </cell>
          <cell r="C9" t="str">
            <v>Productos alimenticios, bebidas y Tabaco, Textiles y prendas de vestir</v>
          </cell>
        </row>
        <row r="10">
          <cell r="B10" t="str">
            <v>1.2</v>
          </cell>
          <cell r="C10" t="str">
            <v>RECURSOS DE CAPITAL</v>
          </cell>
        </row>
        <row r="11">
          <cell r="B11" t="str">
            <v>1.2.02</v>
          </cell>
          <cell r="C11" t="str">
            <v>EXCEDENTES FINANCIEROS</v>
          </cell>
        </row>
        <row r="12">
          <cell r="B12" t="str">
            <v>1.2.02.01</v>
          </cell>
          <cell r="C12" t="str">
            <v>Establecimientos publicos</v>
          </cell>
        </row>
        <row r="13">
          <cell r="B13" t="str">
            <v>1.2.05</v>
          </cell>
          <cell r="C13" t="str">
            <v>RENDIMIENTOS FINANCIEROS</v>
          </cell>
        </row>
        <row r="14">
          <cell r="B14" t="str">
            <v>1.2.05.02</v>
          </cell>
          <cell r="C14" t="str">
            <v>Depositos</v>
          </cell>
        </row>
      </sheetData>
      <sheetData sheetId="2"/>
      <sheetData sheetId="3"/>
      <sheetData sheetId="4"/>
      <sheetData sheetId="5">
        <row r="22">
          <cell r="AJ22">
            <v>36182633.029513888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G132"/>
  <sheetViews>
    <sheetView tabSelected="1" topLeftCell="A80" zoomScaleNormal="100" workbookViewId="0">
      <selection activeCell="A51" sqref="A51"/>
    </sheetView>
  </sheetViews>
  <sheetFormatPr baseColWidth="10" defaultRowHeight="15" x14ac:dyDescent="0.25"/>
  <cols>
    <col min="1" max="1" width="22" customWidth="1"/>
    <col min="2" max="2" width="6.7109375" customWidth="1"/>
    <col min="3" max="3" width="5.7109375" customWidth="1"/>
    <col min="4" max="4" width="35" customWidth="1"/>
    <col min="5" max="5" width="13" customWidth="1"/>
    <col min="6" max="6" width="12.7109375" bestFit="1" customWidth="1"/>
  </cols>
  <sheetData>
    <row r="1" spans="1:7" x14ac:dyDescent="0.25">
      <c r="A1" s="85"/>
      <c r="B1" s="85"/>
      <c r="C1" s="85"/>
      <c r="D1" s="85"/>
      <c r="E1" s="85"/>
    </row>
    <row r="2" spans="1:7" ht="32.25" customHeight="1" x14ac:dyDescent="0.25">
      <c r="A2" s="86" t="s">
        <v>243</v>
      </c>
      <c r="B2" s="86"/>
      <c r="C2" s="86"/>
      <c r="D2" s="86"/>
      <c r="E2" s="86"/>
    </row>
    <row r="3" spans="1:7" ht="25.5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226</v>
      </c>
    </row>
    <row r="4" spans="1:7" x14ac:dyDescent="0.25">
      <c r="A4" s="22">
        <v>2</v>
      </c>
      <c r="B4" s="23">
        <v>1</v>
      </c>
      <c r="C4" s="23" t="s">
        <v>5</v>
      </c>
      <c r="D4" s="24" t="s">
        <v>0</v>
      </c>
      <c r="E4" s="25">
        <f>+E5+E107</f>
        <v>8775348200</v>
      </c>
      <c r="F4" s="8"/>
      <c r="G4" s="8"/>
    </row>
    <row r="5" spans="1:7" x14ac:dyDescent="0.25">
      <c r="A5" s="26" t="s">
        <v>6</v>
      </c>
      <c r="B5" s="27">
        <v>2</v>
      </c>
      <c r="C5" s="27" t="s">
        <v>5</v>
      </c>
      <c r="D5" s="24" t="s">
        <v>7</v>
      </c>
      <c r="E5" s="28">
        <f>+E6+E28+E87+E98</f>
        <v>3619234115</v>
      </c>
      <c r="F5" s="8"/>
    </row>
    <row r="6" spans="1:7" x14ac:dyDescent="0.25">
      <c r="A6" s="29" t="s">
        <v>8</v>
      </c>
      <c r="B6" s="30">
        <v>3</v>
      </c>
      <c r="C6" s="30" t="s">
        <v>5</v>
      </c>
      <c r="D6" s="31" t="s">
        <v>9</v>
      </c>
      <c r="E6" s="32">
        <f>E7</f>
        <v>1782127369</v>
      </c>
    </row>
    <row r="7" spans="1:7" x14ac:dyDescent="0.25">
      <c r="A7" s="33" t="s">
        <v>10</v>
      </c>
      <c r="B7" s="30">
        <v>4</v>
      </c>
      <c r="C7" s="30" t="s">
        <v>5</v>
      </c>
      <c r="D7" s="31" t="s">
        <v>11</v>
      </c>
      <c r="E7" s="32">
        <f>E8+E16+E24</f>
        <v>1782127369</v>
      </c>
    </row>
    <row r="8" spans="1:7" x14ac:dyDescent="0.25">
      <c r="A8" s="34" t="s">
        <v>12</v>
      </c>
      <c r="B8" s="35">
        <v>5</v>
      </c>
      <c r="C8" s="35" t="s">
        <v>5</v>
      </c>
      <c r="D8" s="31" t="s">
        <v>13</v>
      </c>
      <c r="E8" s="32">
        <f>E9</f>
        <v>1249682696</v>
      </c>
    </row>
    <row r="9" spans="1:7" x14ac:dyDescent="0.25">
      <c r="A9" s="34" t="s">
        <v>14</v>
      </c>
      <c r="B9" s="35">
        <v>6</v>
      </c>
      <c r="C9" s="35" t="s">
        <v>5</v>
      </c>
      <c r="D9" s="31" t="s">
        <v>15</v>
      </c>
      <c r="E9" s="32">
        <f>E10+E11+E12+E13</f>
        <v>1249682696</v>
      </c>
    </row>
    <row r="10" spans="1:7" x14ac:dyDescent="0.25">
      <c r="A10" s="34" t="s">
        <v>16</v>
      </c>
      <c r="B10" s="35">
        <v>7</v>
      </c>
      <c r="C10" s="35" t="s">
        <v>17</v>
      </c>
      <c r="D10" s="36" t="s">
        <v>207</v>
      </c>
      <c r="E10" s="37">
        <v>1032985919</v>
      </c>
    </row>
    <row r="11" spans="1:7" x14ac:dyDescent="0.25">
      <c r="A11" s="34" t="s">
        <v>18</v>
      </c>
      <c r="B11" s="35">
        <v>7</v>
      </c>
      <c r="C11" s="35" t="s">
        <v>17</v>
      </c>
      <c r="D11" s="36" t="s">
        <v>19</v>
      </c>
      <c r="E11" s="37">
        <v>44296447</v>
      </c>
    </row>
    <row r="12" spans="1:7" x14ac:dyDescent="0.25">
      <c r="A12" s="34" t="s">
        <v>20</v>
      </c>
      <c r="B12" s="35">
        <v>7</v>
      </c>
      <c r="C12" s="35" t="s">
        <v>17</v>
      </c>
      <c r="D12" s="36" t="s">
        <v>21</v>
      </c>
      <c r="E12" s="37">
        <v>30128759</v>
      </c>
    </row>
    <row r="13" spans="1:7" x14ac:dyDescent="0.25">
      <c r="A13" s="34" t="s">
        <v>22</v>
      </c>
      <c r="B13" s="35">
        <v>7</v>
      </c>
      <c r="C13" s="35" t="s">
        <v>5</v>
      </c>
      <c r="D13" s="31" t="s">
        <v>23</v>
      </c>
      <c r="E13" s="38">
        <f>E14+E15</f>
        <v>142271571</v>
      </c>
    </row>
    <row r="14" spans="1:7" x14ac:dyDescent="0.25">
      <c r="A14" s="34" t="s">
        <v>24</v>
      </c>
      <c r="B14" s="35">
        <v>8</v>
      </c>
      <c r="C14" s="35" t="s">
        <v>17</v>
      </c>
      <c r="D14" s="36" t="s">
        <v>25</v>
      </c>
      <c r="E14" s="37">
        <v>96129441</v>
      </c>
    </row>
    <row r="15" spans="1:7" x14ac:dyDescent="0.25">
      <c r="A15" s="34" t="s">
        <v>26</v>
      </c>
      <c r="B15" s="35">
        <v>8</v>
      </c>
      <c r="C15" s="35" t="s">
        <v>17</v>
      </c>
      <c r="D15" s="36" t="s">
        <v>27</v>
      </c>
      <c r="E15" s="37">
        <v>46142130</v>
      </c>
    </row>
    <row r="16" spans="1:7" ht="33" customHeight="1" x14ac:dyDescent="0.25">
      <c r="A16" s="39" t="s">
        <v>28</v>
      </c>
      <c r="B16" s="40">
        <v>5</v>
      </c>
      <c r="C16" s="40" t="s">
        <v>5</v>
      </c>
      <c r="D16" s="31" t="s">
        <v>29</v>
      </c>
      <c r="E16" s="41">
        <f>E17+E18+E19+E20+E21+E22+E23</f>
        <v>467855863</v>
      </c>
    </row>
    <row r="17" spans="1:5" x14ac:dyDescent="0.25">
      <c r="A17" s="34" t="s">
        <v>30</v>
      </c>
      <c r="B17" s="35">
        <v>6</v>
      </c>
      <c r="C17" s="35" t="s">
        <v>17</v>
      </c>
      <c r="D17" s="36" t="s">
        <v>206</v>
      </c>
      <c r="E17" s="37">
        <v>133110798</v>
      </c>
    </row>
    <row r="18" spans="1:5" x14ac:dyDescent="0.25">
      <c r="A18" s="34" t="s">
        <v>31</v>
      </c>
      <c r="B18" s="35">
        <v>6</v>
      </c>
      <c r="C18" s="35" t="s">
        <v>17</v>
      </c>
      <c r="D18" s="36" t="s">
        <v>205</v>
      </c>
      <c r="E18" s="37">
        <v>94286815</v>
      </c>
    </row>
    <row r="19" spans="1:5" x14ac:dyDescent="0.25">
      <c r="A19" s="34" t="s">
        <v>32</v>
      </c>
      <c r="B19" s="35">
        <v>6</v>
      </c>
      <c r="C19" s="35" t="s">
        <v>17</v>
      </c>
      <c r="D19" s="36" t="s">
        <v>33</v>
      </c>
      <c r="E19" s="37">
        <v>100448839</v>
      </c>
    </row>
    <row r="20" spans="1:5" x14ac:dyDescent="0.25">
      <c r="A20" s="34" t="s">
        <v>34</v>
      </c>
      <c r="B20" s="35">
        <v>6</v>
      </c>
      <c r="C20" s="35" t="s">
        <v>17</v>
      </c>
      <c r="D20" s="36" t="s">
        <v>204</v>
      </c>
      <c r="E20" s="37">
        <v>50216853</v>
      </c>
    </row>
    <row r="21" spans="1:5" ht="27" customHeight="1" x14ac:dyDescent="0.25">
      <c r="A21" s="34" t="s">
        <v>35</v>
      </c>
      <c r="B21" s="35">
        <v>6</v>
      </c>
      <c r="C21" s="35" t="s">
        <v>17</v>
      </c>
      <c r="D21" s="36" t="s">
        <v>203</v>
      </c>
      <c r="E21" s="37">
        <v>27021492</v>
      </c>
    </row>
    <row r="22" spans="1:5" x14ac:dyDescent="0.25">
      <c r="A22" s="34" t="s">
        <v>36</v>
      </c>
      <c r="B22" s="35">
        <v>6</v>
      </c>
      <c r="C22" s="35" t="s">
        <v>17</v>
      </c>
      <c r="D22" s="36" t="s">
        <v>37</v>
      </c>
      <c r="E22" s="37">
        <v>37662640</v>
      </c>
    </row>
    <row r="23" spans="1:5" ht="18" customHeight="1" x14ac:dyDescent="0.25">
      <c r="A23" s="34" t="s">
        <v>38</v>
      </c>
      <c r="B23" s="35">
        <v>6</v>
      </c>
      <c r="C23" s="35" t="s">
        <v>17</v>
      </c>
      <c r="D23" s="36" t="s">
        <v>39</v>
      </c>
      <c r="E23" s="37">
        <v>25108426</v>
      </c>
    </row>
    <row r="24" spans="1:5" ht="32.25" customHeight="1" x14ac:dyDescent="0.25">
      <c r="A24" s="34" t="s">
        <v>40</v>
      </c>
      <c r="B24" s="35">
        <v>5</v>
      </c>
      <c r="C24" s="35" t="s">
        <v>5</v>
      </c>
      <c r="D24" s="31" t="s">
        <v>41</v>
      </c>
      <c r="E24" s="38">
        <f>E25</f>
        <v>64588810</v>
      </c>
    </row>
    <row r="25" spans="1:5" x14ac:dyDescent="0.25">
      <c r="A25" s="34" t="s">
        <v>42</v>
      </c>
      <c r="B25" s="35">
        <v>6</v>
      </c>
      <c r="C25" s="35" t="s">
        <v>5</v>
      </c>
      <c r="D25" s="31" t="s">
        <v>43</v>
      </c>
      <c r="E25" s="38">
        <f>E26+E27</f>
        <v>64588810</v>
      </c>
    </row>
    <row r="26" spans="1:5" x14ac:dyDescent="0.25">
      <c r="A26" s="34" t="s">
        <v>44</v>
      </c>
      <c r="B26" s="35">
        <v>7</v>
      </c>
      <c r="C26" s="35" t="s">
        <v>17</v>
      </c>
      <c r="D26" s="36" t="s">
        <v>45</v>
      </c>
      <c r="E26" s="42">
        <f>53500000+5350000</f>
        <v>58850000</v>
      </c>
    </row>
    <row r="27" spans="1:5" x14ac:dyDescent="0.25">
      <c r="A27" s="34" t="s">
        <v>46</v>
      </c>
      <c r="B27" s="35">
        <v>7</v>
      </c>
      <c r="C27" s="35" t="s">
        <v>17</v>
      </c>
      <c r="D27" s="36" t="s">
        <v>202</v>
      </c>
      <c r="E27" s="42">
        <v>5738810</v>
      </c>
    </row>
    <row r="28" spans="1:5" x14ac:dyDescent="0.25">
      <c r="A28" s="43" t="s">
        <v>47</v>
      </c>
      <c r="B28" s="44">
        <v>3</v>
      </c>
      <c r="C28" s="44" t="s">
        <v>5</v>
      </c>
      <c r="D28" s="24" t="s">
        <v>48</v>
      </c>
      <c r="E28" s="45">
        <f>E29+E39</f>
        <v>1042193646</v>
      </c>
    </row>
    <row r="29" spans="1:5" x14ac:dyDescent="0.25">
      <c r="A29" s="43" t="s">
        <v>49</v>
      </c>
      <c r="B29" s="44">
        <v>4</v>
      </c>
      <c r="C29" s="44" t="s">
        <v>5</v>
      </c>
      <c r="D29" s="24" t="s">
        <v>50</v>
      </c>
      <c r="E29" s="46">
        <f>E30</f>
        <v>42000000</v>
      </c>
    </row>
    <row r="30" spans="1:5" x14ac:dyDescent="0.25">
      <c r="A30" s="47" t="s">
        <v>51</v>
      </c>
      <c r="B30" s="44">
        <v>5</v>
      </c>
      <c r="C30" s="44" t="s">
        <v>5</v>
      </c>
      <c r="D30" s="24" t="s">
        <v>52</v>
      </c>
      <c r="E30" s="46">
        <f>E31+E35</f>
        <v>42000000</v>
      </c>
    </row>
    <row r="31" spans="1:5" x14ac:dyDescent="0.25">
      <c r="A31" s="47" t="s">
        <v>53</v>
      </c>
      <c r="B31" s="44">
        <v>6</v>
      </c>
      <c r="C31" s="44" t="s">
        <v>5</v>
      </c>
      <c r="D31" s="24" t="s">
        <v>54</v>
      </c>
      <c r="E31" s="28">
        <f>E32</f>
        <v>30000000</v>
      </c>
    </row>
    <row r="32" spans="1:5" ht="25.5" x14ac:dyDescent="0.25">
      <c r="A32" s="43" t="s">
        <v>55</v>
      </c>
      <c r="B32" s="27">
        <v>7</v>
      </c>
      <c r="C32" s="27" t="s">
        <v>5</v>
      </c>
      <c r="D32" s="48" t="s">
        <v>215</v>
      </c>
      <c r="E32" s="28">
        <f>E33+E34</f>
        <v>30000000</v>
      </c>
    </row>
    <row r="33" spans="1:7" ht="25.5" x14ac:dyDescent="0.25">
      <c r="A33" s="47" t="s">
        <v>56</v>
      </c>
      <c r="B33" s="44">
        <v>8</v>
      </c>
      <c r="C33" s="44" t="s">
        <v>17</v>
      </c>
      <c r="D33" s="49" t="s">
        <v>214</v>
      </c>
      <c r="E33" s="50">
        <v>15000000</v>
      </c>
    </row>
    <row r="34" spans="1:7" ht="25.5" x14ac:dyDescent="0.25">
      <c r="A34" s="47" t="s">
        <v>218</v>
      </c>
      <c r="B34" s="44">
        <v>8</v>
      </c>
      <c r="C34" s="44" t="s">
        <v>17</v>
      </c>
      <c r="D34" s="49" t="s">
        <v>241</v>
      </c>
      <c r="E34" s="50">
        <f>15000000</f>
        <v>15000000</v>
      </c>
    </row>
    <row r="35" spans="1:7" ht="29.25" customHeight="1" x14ac:dyDescent="0.25">
      <c r="A35" s="47" t="s">
        <v>57</v>
      </c>
      <c r="B35" s="44">
        <v>6</v>
      </c>
      <c r="C35" s="44" t="s">
        <v>5</v>
      </c>
      <c r="D35" s="51" t="s">
        <v>225</v>
      </c>
      <c r="E35" s="28">
        <f>+E36</f>
        <v>12000000</v>
      </c>
    </row>
    <row r="36" spans="1:7" ht="26.25" customHeight="1" x14ac:dyDescent="0.25">
      <c r="A36" s="47" t="s">
        <v>58</v>
      </c>
      <c r="B36" s="44">
        <v>7</v>
      </c>
      <c r="C36" s="44" t="s">
        <v>5</v>
      </c>
      <c r="D36" s="24" t="s">
        <v>208</v>
      </c>
      <c r="E36" s="45">
        <f>E37</f>
        <v>12000000</v>
      </c>
    </row>
    <row r="37" spans="1:7" x14ac:dyDescent="0.25">
      <c r="A37" s="47" t="s">
        <v>59</v>
      </c>
      <c r="B37" s="44">
        <v>8</v>
      </c>
      <c r="C37" s="44" t="s">
        <v>5</v>
      </c>
      <c r="D37" s="24" t="s">
        <v>60</v>
      </c>
      <c r="E37" s="52">
        <f>E38</f>
        <v>12000000</v>
      </c>
    </row>
    <row r="38" spans="1:7" x14ac:dyDescent="0.25">
      <c r="A38" s="47" t="s">
        <v>61</v>
      </c>
      <c r="B38" s="44">
        <v>9</v>
      </c>
      <c r="C38" s="44" t="s">
        <v>17</v>
      </c>
      <c r="D38" s="49" t="s">
        <v>209</v>
      </c>
      <c r="E38" s="52">
        <v>12000000</v>
      </c>
    </row>
    <row r="39" spans="1:7" x14ac:dyDescent="0.25">
      <c r="A39" s="43" t="s">
        <v>62</v>
      </c>
      <c r="B39" s="27">
        <v>4</v>
      </c>
      <c r="C39" s="27" t="s">
        <v>5</v>
      </c>
      <c r="D39" s="24" t="s">
        <v>152</v>
      </c>
      <c r="E39" s="28">
        <f>+E40+E56</f>
        <v>1000193646</v>
      </c>
    </row>
    <row r="40" spans="1:7" x14ac:dyDescent="0.25">
      <c r="A40" s="43" t="s">
        <v>63</v>
      </c>
      <c r="B40" s="27">
        <v>5</v>
      </c>
      <c r="C40" s="27" t="s">
        <v>5</v>
      </c>
      <c r="D40" s="24" t="s">
        <v>64</v>
      </c>
      <c r="E40" s="53">
        <f>E41+E45+E52</f>
        <v>92692546</v>
      </c>
    </row>
    <row r="41" spans="1:7" ht="28.5" customHeight="1" x14ac:dyDescent="0.25">
      <c r="A41" s="47" t="s">
        <v>65</v>
      </c>
      <c r="B41" s="44">
        <v>6</v>
      </c>
      <c r="C41" s="44" t="s">
        <v>17</v>
      </c>
      <c r="D41" s="24" t="s">
        <v>242</v>
      </c>
      <c r="E41" s="53">
        <f>+E42+E43+E44</f>
        <v>13000000</v>
      </c>
    </row>
    <row r="42" spans="1:7" ht="38.25" x14ac:dyDescent="0.25">
      <c r="A42" s="47" t="s">
        <v>66</v>
      </c>
      <c r="B42" s="44">
        <v>6</v>
      </c>
      <c r="C42" s="44" t="s">
        <v>17</v>
      </c>
      <c r="D42" s="49" t="s">
        <v>210</v>
      </c>
      <c r="E42" s="54">
        <v>10000000</v>
      </c>
    </row>
    <row r="43" spans="1:7" ht="27.75" customHeight="1" x14ac:dyDescent="0.25">
      <c r="A43" s="47" t="s">
        <v>161</v>
      </c>
      <c r="B43" s="44">
        <v>6</v>
      </c>
      <c r="C43" s="44" t="s">
        <v>17</v>
      </c>
      <c r="D43" s="49" t="s">
        <v>211</v>
      </c>
      <c r="E43" s="54">
        <v>2000000</v>
      </c>
    </row>
    <row r="44" spans="1:7" ht="23.25" customHeight="1" x14ac:dyDescent="0.25">
      <c r="A44" s="47" t="s">
        <v>162</v>
      </c>
      <c r="B44" s="44">
        <v>6</v>
      </c>
      <c r="C44" s="44" t="s">
        <v>17</v>
      </c>
      <c r="D44" s="49" t="s">
        <v>213</v>
      </c>
      <c r="E44" s="54">
        <v>1000000</v>
      </c>
      <c r="G44" s="16"/>
    </row>
    <row r="45" spans="1:7" ht="48.75" customHeight="1" x14ac:dyDescent="0.25">
      <c r="A45" s="47" t="s">
        <v>67</v>
      </c>
      <c r="B45" s="44">
        <v>6</v>
      </c>
      <c r="C45" s="44" t="s">
        <v>17</v>
      </c>
      <c r="D45" s="24" t="s">
        <v>237</v>
      </c>
      <c r="E45" s="53">
        <f>SUM(E46:E51)</f>
        <v>60000000</v>
      </c>
    </row>
    <row r="46" spans="1:7" ht="30" customHeight="1" x14ac:dyDescent="0.25">
      <c r="A46" s="47" t="s">
        <v>68</v>
      </c>
      <c r="B46" s="44">
        <v>6</v>
      </c>
      <c r="C46" s="44" t="s">
        <v>17</v>
      </c>
      <c r="D46" s="49" t="s">
        <v>212</v>
      </c>
      <c r="E46" s="54">
        <v>15000000</v>
      </c>
    </row>
    <row r="47" spans="1:7" ht="42" customHeight="1" x14ac:dyDescent="0.25">
      <c r="A47" s="47" t="s">
        <v>239</v>
      </c>
      <c r="B47" s="44">
        <v>6</v>
      </c>
      <c r="C47" s="44" t="s">
        <v>17</v>
      </c>
      <c r="D47" s="49" t="s">
        <v>240</v>
      </c>
      <c r="E47" s="54">
        <v>15000000</v>
      </c>
    </row>
    <row r="48" spans="1:7" ht="24" customHeight="1" x14ac:dyDescent="0.25">
      <c r="A48" s="47" t="s">
        <v>169</v>
      </c>
      <c r="B48" s="44">
        <v>6</v>
      </c>
      <c r="C48" s="44" t="s">
        <v>17</v>
      </c>
      <c r="D48" s="49" t="s">
        <v>166</v>
      </c>
      <c r="E48" s="54">
        <v>5000000</v>
      </c>
    </row>
    <row r="49" spans="1:5" ht="34.5" customHeight="1" x14ac:dyDescent="0.25">
      <c r="A49" s="47" t="s">
        <v>170</v>
      </c>
      <c r="B49" s="44">
        <v>6</v>
      </c>
      <c r="C49" s="44" t="s">
        <v>17</v>
      </c>
      <c r="D49" s="49" t="s">
        <v>200</v>
      </c>
      <c r="E49" s="54">
        <v>5000000</v>
      </c>
    </row>
    <row r="50" spans="1:5" ht="24" customHeight="1" x14ac:dyDescent="0.25">
      <c r="A50" s="47" t="s">
        <v>171</v>
      </c>
      <c r="B50" s="44">
        <v>6</v>
      </c>
      <c r="C50" s="44" t="s">
        <v>17</v>
      </c>
      <c r="D50" s="49" t="s">
        <v>199</v>
      </c>
      <c r="E50" s="54">
        <v>5000000</v>
      </c>
    </row>
    <row r="51" spans="1:5" ht="24" customHeight="1" x14ac:dyDescent="0.25">
      <c r="A51" s="47" t="s">
        <v>235</v>
      </c>
      <c r="B51" s="44"/>
      <c r="C51" s="44"/>
      <c r="D51" s="49" t="s">
        <v>236</v>
      </c>
      <c r="E51" s="54">
        <v>15000000</v>
      </c>
    </row>
    <row r="52" spans="1:5" ht="29.25" customHeight="1" x14ac:dyDescent="0.25">
      <c r="A52" s="55" t="s">
        <v>69</v>
      </c>
      <c r="B52" s="56">
        <v>6</v>
      </c>
      <c r="C52" s="56" t="s">
        <v>17</v>
      </c>
      <c r="D52" s="51" t="s">
        <v>246</v>
      </c>
      <c r="E52" s="57">
        <f>+E53+E54+E55</f>
        <v>19692546</v>
      </c>
    </row>
    <row r="53" spans="1:5" ht="16.5" customHeight="1" x14ac:dyDescent="0.25">
      <c r="A53" s="55" t="s">
        <v>167</v>
      </c>
      <c r="B53" s="56">
        <v>6</v>
      </c>
      <c r="C53" s="56" t="s">
        <v>17</v>
      </c>
      <c r="D53" s="49" t="s">
        <v>168</v>
      </c>
      <c r="E53" s="58">
        <f>10000000+442043</f>
        <v>10442043</v>
      </c>
    </row>
    <row r="54" spans="1:5" ht="16.5" customHeight="1" x14ac:dyDescent="0.25">
      <c r="A54" s="55" t="s">
        <v>153</v>
      </c>
      <c r="B54" s="56">
        <v>6</v>
      </c>
      <c r="C54" s="56" t="s">
        <v>17</v>
      </c>
      <c r="D54" s="49" t="s">
        <v>201</v>
      </c>
      <c r="E54" s="58">
        <v>100</v>
      </c>
    </row>
    <row r="55" spans="1:5" ht="32.25" customHeight="1" x14ac:dyDescent="0.25">
      <c r="A55" s="55" t="s">
        <v>163</v>
      </c>
      <c r="B55" s="59">
        <v>6</v>
      </c>
      <c r="C55" s="59" t="s">
        <v>17</v>
      </c>
      <c r="D55" s="49" t="s">
        <v>198</v>
      </c>
      <c r="E55" s="58">
        <f>10000000-749597</f>
        <v>9250403</v>
      </c>
    </row>
    <row r="56" spans="1:5" x14ac:dyDescent="0.25">
      <c r="A56" s="43" t="s">
        <v>70</v>
      </c>
      <c r="B56" s="27">
        <v>5</v>
      </c>
      <c r="C56" s="27" t="s">
        <v>5</v>
      </c>
      <c r="D56" s="24" t="s">
        <v>71</v>
      </c>
      <c r="E56" s="28">
        <f>+E57+E61+E65+E68+E81+E86</f>
        <v>907501100</v>
      </c>
    </row>
    <row r="57" spans="1:5" ht="26.25" customHeight="1" x14ac:dyDescent="0.25">
      <c r="A57" s="47" t="s">
        <v>72</v>
      </c>
      <c r="B57" s="44">
        <v>6</v>
      </c>
      <c r="C57" s="44" t="s">
        <v>17</v>
      </c>
      <c r="D57" s="24" t="s">
        <v>229</v>
      </c>
      <c r="E57" s="53">
        <f>+E59+E60</f>
        <v>90950000</v>
      </c>
    </row>
    <row r="58" spans="1:5" x14ac:dyDescent="0.25">
      <c r="A58" s="47" t="s">
        <v>233</v>
      </c>
      <c r="B58" s="44">
        <v>6</v>
      </c>
      <c r="C58" s="44" t="s">
        <v>17</v>
      </c>
      <c r="D58" s="24" t="s">
        <v>73</v>
      </c>
      <c r="E58" s="53">
        <f>+E59+E60</f>
        <v>90950000</v>
      </c>
    </row>
    <row r="59" spans="1:5" ht="25.5" x14ac:dyDescent="0.25">
      <c r="A59" s="55" t="s">
        <v>231</v>
      </c>
      <c r="B59" s="56">
        <v>6</v>
      </c>
      <c r="C59" s="56" t="s">
        <v>17</v>
      </c>
      <c r="D59" s="60" t="s">
        <v>230</v>
      </c>
      <c r="E59" s="58">
        <v>60950000</v>
      </c>
    </row>
    <row r="60" spans="1:5" ht="25.5" x14ac:dyDescent="0.25">
      <c r="A60" s="55" t="s">
        <v>232</v>
      </c>
      <c r="B60" s="56">
        <v>6</v>
      </c>
      <c r="C60" s="56" t="s">
        <v>17</v>
      </c>
      <c r="D60" s="60" t="s">
        <v>234</v>
      </c>
      <c r="E60" s="58">
        <v>30000000</v>
      </c>
    </row>
    <row r="61" spans="1:5" ht="81" customHeight="1" x14ac:dyDescent="0.25">
      <c r="A61" s="55" t="s">
        <v>74</v>
      </c>
      <c r="B61" s="56">
        <v>6</v>
      </c>
      <c r="C61" s="56" t="s">
        <v>17</v>
      </c>
      <c r="D61" s="61" t="s">
        <v>150</v>
      </c>
      <c r="E61" s="57">
        <f>+E63+E64+E62</f>
        <v>49360000</v>
      </c>
    </row>
    <row r="62" spans="1:5" x14ac:dyDescent="0.25">
      <c r="A62" s="47" t="s">
        <v>244</v>
      </c>
      <c r="B62" s="56">
        <v>6</v>
      </c>
      <c r="C62" s="56" t="s">
        <v>17</v>
      </c>
      <c r="D62" s="60" t="s">
        <v>245</v>
      </c>
      <c r="E62" s="62">
        <v>1000000</v>
      </c>
    </row>
    <row r="63" spans="1:5" ht="18.75" customHeight="1" x14ac:dyDescent="0.25">
      <c r="A63" s="47" t="s">
        <v>247</v>
      </c>
      <c r="B63" s="44">
        <v>6</v>
      </c>
      <c r="C63" s="44" t="s">
        <v>17</v>
      </c>
      <c r="D63" s="60" t="s">
        <v>75</v>
      </c>
      <c r="E63" s="54">
        <v>12360000</v>
      </c>
    </row>
    <row r="64" spans="1:5" ht="31.5" customHeight="1" x14ac:dyDescent="0.25">
      <c r="A64" s="55" t="s">
        <v>76</v>
      </c>
      <c r="B64" s="56">
        <v>6</v>
      </c>
      <c r="C64" s="56" t="s">
        <v>17</v>
      </c>
      <c r="D64" s="60" t="s">
        <v>194</v>
      </c>
      <c r="E64" s="58">
        <v>36000000</v>
      </c>
    </row>
    <row r="65" spans="1:5" ht="33.75" customHeight="1" x14ac:dyDescent="0.25">
      <c r="A65" s="55" t="s">
        <v>77</v>
      </c>
      <c r="B65" s="56">
        <v>6</v>
      </c>
      <c r="C65" s="56" t="s">
        <v>17</v>
      </c>
      <c r="D65" s="61" t="s">
        <v>78</v>
      </c>
      <c r="E65" s="57">
        <f>+E66+E67</f>
        <v>53450000</v>
      </c>
    </row>
    <row r="66" spans="1:5" ht="30" customHeight="1" x14ac:dyDescent="0.25">
      <c r="A66" s="55" t="s">
        <v>79</v>
      </c>
      <c r="B66" s="56">
        <v>6</v>
      </c>
      <c r="C66" s="56" t="s">
        <v>17</v>
      </c>
      <c r="D66" s="60" t="s">
        <v>193</v>
      </c>
      <c r="E66" s="54">
        <v>38000000</v>
      </c>
    </row>
    <row r="67" spans="1:5" ht="31.5" customHeight="1" x14ac:dyDescent="0.25">
      <c r="A67" s="55" t="s">
        <v>80</v>
      </c>
      <c r="B67" s="56">
        <v>6</v>
      </c>
      <c r="C67" s="56" t="s">
        <v>17</v>
      </c>
      <c r="D67" s="60" t="s">
        <v>238</v>
      </c>
      <c r="E67" s="54">
        <v>15450000</v>
      </c>
    </row>
    <row r="68" spans="1:5" ht="27.75" customHeight="1" x14ac:dyDescent="0.25">
      <c r="A68" s="55" t="s">
        <v>81</v>
      </c>
      <c r="B68" s="56">
        <v>6</v>
      </c>
      <c r="C68" s="56" t="s">
        <v>17</v>
      </c>
      <c r="D68" s="24" t="s">
        <v>82</v>
      </c>
      <c r="E68" s="57">
        <f>+E69+E70+E71+E72+E73+E74+E75+E76+E77+E78+E79+E80</f>
        <v>581441100</v>
      </c>
    </row>
    <row r="69" spans="1:5" x14ac:dyDescent="0.25">
      <c r="A69" s="55" t="s">
        <v>83</v>
      </c>
      <c r="B69" s="56">
        <v>6</v>
      </c>
      <c r="C69" s="56" t="s">
        <v>17</v>
      </c>
      <c r="D69" s="49" t="s">
        <v>85</v>
      </c>
      <c r="E69" s="58">
        <v>130000000</v>
      </c>
    </row>
    <row r="70" spans="1:5" ht="25.5" x14ac:dyDescent="0.25">
      <c r="A70" s="55" t="s">
        <v>86</v>
      </c>
      <c r="B70" s="56">
        <v>6</v>
      </c>
      <c r="C70" s="56" t="s">
        <v>17</v>
      </c>
      <c r="D70" s="49" t="s">
        <v>195</v>
      </c>
      <c r="E70" s="58">
        <v>51500000</v>
      </c>
    </row>
    <row r="71" spans="1:5" ht="25.5" x14ac:dyDescent="0.25">
      <c r="A71" s="55" t="s">
        <v>87</v>
      </c>
      <c r="B71" s="56">
        <v>6</v>
      </c>
      <c r="C71" s="56" t="s">
        <v>17</v>
      </c>
      <c r="D71" s="49" t="s">
        <v>183</v>
      </c>
      <c r="E71" s="58">
        <v>721000</v>
      </c>
    </row>
    <row r="72" spans="1:5" ht="25.5" x14ac:dyDescent="0.25">
      <c r="A72" s="55" t="s">
        <v>88</v>
      </c>
      <c r="B72" s="56">
        <v>6</v>
      </c>
      <c r="C72" s="56" t="s">
        <v>17</v>
      </c>
      <c r="D72" s="49" t="s">
        <v>89</v>
      </c>
      <c r="E72" s="58">
        <v>220000000</v>
      </c>
    </row>
    <row r="73" spans="1:5" x14ac:dyDescent="0.25">
      <c r="A73" s="55" t="s">
        <v>90</v>
      </c>
      <c r="B73" s="56">
        <v>6</v>
      </c>
      <c r="C73" s="56" t="s">
        <v>17</v>
      </c>
      <c r="D73" s="49" t="s">
        <v>196</v>
      </c>
      <c r="E73" s="58">
        <v>2060000</v>
      </c>
    </row>
    <row r="74" spans="1:5" x14ac:dyDescent="0.25">
      <c r="A74" s="55" t="s">
        <v>91</v>
      </c>
      <c r="B74" s="56">
        <v>6</v>
      </c>
      <c r="C74" s="56" t="s">
        <v>17</v>
      </c>
      <c r="D74" s="49" t="s">
        <v>92</v>
      </c>
      <c r="E74" s="58">
        <v>3090000</v>
      </c>
    </row>
    <row r="75" spans="1:5" ht="25.5" x14ac:dyDescent="0.25">
      <c r="A75" s="63" t="s">
        <v>93</v>
      </c>
      <c r="B75" s="64">
        <v>6</v>
      </c>
      <c r="C75" s="64" t="s">
        <v>17</v>
      </c>
      <c r="D75" s="49" t="s">
        <v>94</v>
      </c>
      <c r="E75" s="65">
        <v>98000000</v>
      </c>
    </row>
    <row r="76" spans="1:5" x14ac:dyDescent="0.25">
      <c r="A76" s="66" t="s">
        <v>95</v>
      </c>
      <c r="B76" s="56">
        <v>6</v>
      </c>
      <c r="C76" s="56" t="s">
        <v>17</v>
      </c>
      <c r="D76" s="49" t="s">
        <v>197</v>
      </c>
      <c r="E76" s="58">
        <v>5150000</v>
      </c>
    </row>
    <row r="77" spans="1:5" x14ac:dyDescent="0.25">
      <c r="A77" s="66" t="s">
        <v>176</v>
      </c>
      <c r="B77" s="56">
        <v>6</v>
      </c>
      <c r="C77" s="56" t="s">
        <v>17</v>
      </c>
      <c r="D77" s="49" t="s">
        <v>177</v>
      </c>
      <c r="E77" s="58">
        <v>30000000</v>
      </c>
    </row>
    <row r="78" spans="1:5" ht="25.5" x14ac:dyDescent="0.25">
      <c r="A78" s="55" t="s">
        <v>96</v>
      </c>
      <c r="B78" s="56">
        <v>6</v>
      </c>
      <c r="C78" s="56" t="s">
        <v>17</v>
      </c>
      <c r="D78" s="49" t="s">
        <v>178</v>
      </c>
      <c r="E78" s="58">
        <f>100+10000000</f>
        <v>10000100</v>
      </c>
    </row>
    <row r="79" spans="1:5" ht="45.75" customHeight="1" x14ac:dyDescent="0.25">
      <c r="A79" s="55" t="s">
        <v>97</v>
      </c>
      <c r="B79" s="56">
        <v>6</v>
      </c>
      <c r="C79" s="56" t="s">
        <v>84</v>
      </c>
      <c r="D79" s="49" t="s">
        <v>179</v>
      </c>
      <c r="E79" s="58">
        <v>5920000</v>
      </c>
    </row>
    <row r="80" spans="1:5" ht="30.75" customHeight="1" x14ac:dyDescent="0.25">
      <c r="A80" s="55" t="s">
        <v>172</v>
      </c>
      <c r="B80" s="56">
        <v>6</v>
      </c>
      <c r="C80" s="56" t="s">
        <v>17</v>
      </c>
      <c r="D80" s="49" t="s">
        <v>173</v>
      </c>
      <c r="E80" s="58">
        <v>25000000</v>
      </c>
    </row>
    <row r="81" spans="1:5" ht="25.5" x14ac:dyDescent="0.25">
      <c r="A81" s="55" t="s">
        <v>175</v>
      </c>
      <c r="B81" s="56">
        <v>6</v>
      </c>
      <c r="C81" s="56" t="s">
        <v>17</v>
      </c>
      <c r="D81" s="24" t="s">
        <v>98</v>
      </c>
      <c r="E81" s="57">
        <f>+E82+E83+E84+E85</f>
        <v>100800000</v>
      </c>
    </row>
    <row r="82" spans="1:5" ht="25.5" x14ac:dyDescent="0.25">
      <c r="A82" s="55" t="s">
        <v>99</v>
      </c>
      <c r="B82" s="56">
        <v>6</v>
      </c>
      <c r="C82" s="56" t="s">
        <v>17</v>
      </c>
      <c r="D82" s="67" t="s">
        <v>180</v>
      </c>
      <c r="E82" s="58">
        <v>10000000</v>
      </c>
    </row>
    <row r="83" spans="1:5" ht="23.25" customHeight="1" x14ac:dyDescent="0.25">
      <c r="A83" s="55" t="s">
        <v>164</v>
      </c>
      <c r="B83" s="56">
        <v>6</v>
      </c>
      <c r="C83" s="56" t="s">
        <v>17</v>
      </c>
      <c r="D83" s="49" t="s">
        <v>165</v>
      </c>
      <c r="E83" s="58">
        <v>5000000</v>
      </c>
    </row>
    <row r="84" spans="1:5" ht="25.5" x14ac:dyDescent="0.25">
      <c r="A84" s="55" t="s">
        <v>101</v>
      </c>
      <c r="B84" s="56">
        <v>6</v>
      </c>
      <c r="C84" s="56" t="s">
        <v>17</v>
      </c>
      <c r="D84" s="49" t="s">
        <v>181</v>
      </c>
      <c r="E84" s="58">
        <v>5800000</v>
      </c>
    </row>
    <row r="85" spans="1:5" ht="25.5" x14ac:dyDescent="0.25">
      <c r="A85" s="55" t="s">
        <v>100</v>
      </c>
      <c r="B85" s="56">
        <v>6</v>
      </c>
      <c r="C85" s="56" t="s">
        <v>17</v>
      </c>
      <c r="D85" s="49" t="s">
        <v>248</v>
      </c>
      <c r="E85" s="58">
        <v>80000000</v>
      </c>
    </row>
    <row r="86" spans="1:5" x14ac:dyDescent="0.25">
      <c r="A86" s="55" t="s">
        <v>102</v>
      </c>
      <c r="B86" s="56">
        <v>6</v>
      </c>
      <c r="C86" s="56" t="s">
        <v>17</v>
      </c>
      <c r="D86" s="49" t="s">
        <v>182</v>
      </c>
      <c r="E86" s="58">
        <v>31500000</v>
      </c>
    </row>
    <row r="87" spans="1:5" x14ac:dyDescent="0.25">
      <c r="A87" s="68" t="s">
        <v>103</v>
      </c>
      <c r="B87" s="56">
        <v>3</v>
      </c>
      <c r="C87" s="56" t="s">
        <v>5</v>
      </c>
      <c r="D87" s="24" t="s">
        <v>104</v>
      </c>
      <c r="E87" s="69">
        <f>+E88+E91+E94</f>
        <v>72100100</v>
      </c>
    </row>
    <row r="88" spans="1:5" x14ac:dyDescent="0.25">
      <c r="A88" s="68" t="s">
        <v>105</v>
      </c>
      <c r="B88" s="56">
        <v>4</v>
      </c>
      <c r="C88" s="56" t="s">
        <v>5</v>
      </c>
      <c r="D88" s="70" t="s">
        <v>219</v>
      </c>
      <c r="E88" s="69">
        <f>+E89</f>
        <v>51500000</v>
      </c>
    </row>
    <row r="89" spans="1:5" x14ac:dyDescent="0.25">
      <c r="A89" s="55" t="s">
        <v>144</v>
      </c>
      <c r="B89" s="56">
        <v>5</v>
      </c>
      <c r="C89" s="56" t="s">
        <v>5</v>
      </c>
      <c r="D89" s="24" t="s">
        <v>143</v>
      </c>
      <c r="E89" s="69">
        <f>+E90</f>
        <v>51500000</v>
      </c>
    </row>
    <row r="90" spans="1:5" x14ac:dyDescent="0.25">
      <c r="A90" s="55" t="s">
        <v>146</v>
      </c>
      <c r="B90" s="56">
        <v>6</v>
      </c>
      <c r="C90" s="56" t="s">
        <v>17</v>
      </c>
      <c r="D90" s="49" t="s">
        <v>145</v>
      </c>
      <c r="E90" s="71">
        <v>51500000</v>
      </c>
    </row>
    <row r="91" spans="1:5" x14ac:dyDescent="0.25">
      <c r="A91" s="55" t="s">
        <v>106</v>
      </c>
      <c r="B91" s="56">
        <v>4</v>
      </c>
      <c r="C91" s="56" t="s">
        <v>5</v>
      </c>
      <c r="D91" s="24" t="s">
        <v>151</v>
      </c>
      <c r="E91" s="69">
        <f>+E92</f>
        <v>100</v>
      </c>
    </row>
    <row r="92" spans="1:5" ht="25.5" x14ac:dyDescent="0.25">
      <c r="A92" s="55" t="s">
        <v>148</v>
      </c>
      <c r="B92" s="56">
        <v>5</v>
      </c>
      <c r="C92" s="56">
        <v>4</v>
      </c>
      <c r="D92" s="24" t="s">
        <v>220</v>
      </c>
      <c r="E92" s="69">
        <v>100</v>
      </c>
    </row>
    <row r="93" spans="1:5" ht="25.5" x14ac:dyDescent="0.25">
      <c r="A93" s="55" t="s">
        <v>149</v>
      </c>
      <c r="B93" s="56">
        <v>6</v>
      </c>
      <c r="C93" s="56" t="s">
        <v>17</v>
      </c>
      <c r="D93" s="49" t="s">
        <v>147</v>
      </c>
      <c r="E93" s="71">
        <v>100</v>
      </c>
    </row>
    <row r="94" spans="1:5" x14ac:dyDescent="0.25">
      <c r="A94" s="68" t="s">
        <v>107</v>
      </c>
      <c r="B94" s="72">
        <v>4</v>
      </c>
      <c r="C94" s="72" t="s">
        <v>5</v>
      </c>
      <c r="D94" s="24" t="s">
        <v>108</v>
      </c>
      <c r="E94" s="69">
        <f>+E95</f>
        <v>20600000</v>
      </c>
    </row>
    <row r="95" spans="1:5" x14ac:dyDescent="0.25">
      <c r="A95" s="68" t="s">
        <v>109</v>
      </c>
      <c r="B95" s="72">
        <v>5</v>
      </c>
      <c r="C95" s="56" t="s">
        <v>5</v>
      </c>
      <c r="D95" s="24" t="s">
        <v>110</v>
      </c>
      <c r="E95" s="69">
        <f>+E96+E97</f>
        <v>20600000</v>
      </c>
    </row>
    <row r="96" spans="1:5" x14ac:dyDescent="0.25">
      <c r="A96" s="55" t="s">
        <v>111</v>
      </c>
      <c r="B96" s="56">
        <v>6</v>
      </c>
      <c r="C96" s="56" t="s">
        <v>17</v>
      </c>
      <c r="D96" s="49" t="s">
        <v>112</v>
      </c>
      <c r="E96" s="71">
        <v>10300000</v>
      </c>
    </row>
    <row r="97" spans="1:5" x14ac:dyDescent="0.25">
      <c r="A97" s="55" t="s">
        <v>113</v>
      </c>
      <c r="B97" s="56">
        <v>6</v>
      </c>
      <c r="C97" s="56" t="s">
        <v>17</v>
      </c>
      <c r="D97" s="49" t="s">
        <v>114</v>
      </c>
      <c r="E97" s="71">
        <v>10300000</v>
      </c>
    </row>
    <row r="98" spans="1:5" ht="32.25" customHeight="1" x14ac:dyDescent="0.25">
      <c r="A98" s="68" t="s">
        <v>115</v>
      </c>
      <c r="B98" s="56">
        <v>3</v>
      </c>
      <c r="C98" s="56" t="s">
        <v>5</v>
      </c>
      <c r="D98" s="24" t="s">
        <v>142</v>
      </c>
      <c r="E98" s="73">
        <f>+E99+E104</f>
        <v>722813000</v>
      </c>
    </row>
    <row r="99" spans="1:5" x14ac:dyDescent="0.25">
      <c r="A99" s="68" t="s">
        <v>116</v>
      </c>
      <c r="B99" s="72">
        <v>4</v>
      </c>
      <c r="C99" s="72" t="s">
        <v>5</v>
      </c>
      <c r="D99" s="24" t="s">
        <v>117</v>
      </c>
      <c r="E99" s="73">
        <f>+E100+E101+E102+E103</f>
        <v>695013000</v>
      </c>
    </row>
    <row r="100" spans="1:5" x14ac:dyDescent="0.25">
      <c r="A100" s="55" t="s">
        <v>118</v>
      </c>
      <c r="B100" s="56">
        <v>5</v>
      </c>
      <c r="C100" s="56" t="s">
        <v>17</v>
      </c>
      <c r="D100" s="49" t="s">
        <v>119</v>
      </c>
      <c r="E100" s="74">
        <v>520013000</v>
      </c>
    </row>
    <row r="101" spans="1:5" ht="25.5" x14ac:dyDescent="0.25">
      <c r="A101" s="55" t="s">
        <v>120</v>
      </c>
      <c r="B101" s="56">
        <v>5</v>
      </c>
      <c r="C101" s="56" t="s">
        <v>17</v>
      </c>
      <c r="D101" s="49" t="s">
        <v>191</v>
      </c>
      <c r="E101" s="71">
        <v>50000000</v>
      </c>
    </row>
    <row r="102" spans="1:5" x14ac:dyDescent="0.25">
      <c r="A102" s="55" t="s">
        <v>121</v>
      </c>
      <c r="B102" s="56">
        <v>5</v>
      </c>
      <c r="C102" s="56" t="s">
        <v>17</v>
      </c>
      <c r="D102" s="49" t="s">
        <v>122</v>
      </c>
      <c r="E102" s="71">
        <v>80000000</v>
      </c>
    </row>
    <row r="103" spans="1:5" x14ac:dyDescent="0.25">
      <c r="A103" s="55" t="s">
        <v>154</v>
      </c>
      <c r="B103" s="56">
        <v>5</v>
      </c>
      <c r="C103" s="56" t="s">
        <v>17</v>
      </c>
      <c r="D103" s="49" t="s">
        <v>192</v>
      </c>
      <c r="E103" s="71">
        <v>45000000</v>
      </c>
    </row>
    <row r="104" spans="1:5" x14ac:dyDescent="0.25">
      <c r="A104" s="75" t="s">
        <v>123</v>
      </c>
      <c r="B104" s="76">
        <v>4</v>
      </c>
      <c r="C104" s="76" t="s">
        <v>5</v>
      </c>
      <c r="D104" s="24" t="s">
        <v>124</v>
      </c>
      <c r="E104" s="73">
        <f>+E105+E106</f>
        <v>27800000</v>
      </c>
    </row>
    <row r="105" spans="1:5" x14ac:dyDescent="0.25">
      <c r="A105" s="77" t="s">
        <v>125</v>
      </c>
      <c r="B105" s="78">
        <v>5</v>
      </c>
      <c r="C105" s="78" t="s">
        <v>17</v>
      </c>
      <c r="D105" s="49" t="s">
        <v>185</v>
      </c>
      <c r="E105" s="71">
        <v>20600000</v>
      </c>
    </row>
    <row r="106" spans="1:5" ht="32.25" customHeight="1" x14ac:dyDescent="0.25">
      <c r="A106" s="49" t="s">
        <v>126</v>
      </c>
      <c r="B106" s="59">
        <v>5</v>
      </c>
      <c r="C106" s="59" t="s">
        <v>17</v>
      </c>
      <c r="D106" s="49" t="s">
        <v>190</v>
      </c>
      <c r="E106" s="71">
        <v>7200000</v>
      </c>
    </row>
    <row r="107" spans="1:5" x14ac:dyDescent="0.25">
      <c r="A107" s="75" t="s">
        <v>127</v>
      </c>
      <c r="B107" s="76">
        <v>3</v>
      </c>
      <c r="C107" s="76" t="s">
        <v>5</v>
      </c>
      <c r="D107" s="24" t="s">
        <v>128</v>
      </c>
      <c r="E107" s="73">
        <f>E108</f>
        <v>5156114085</v>
      </c>
    </row>
    <row r="108" spans="1:5" ht="25.5" x14ac:dyDescent="0.25">
      <c r="A108" s="79" t="s">
        <v>129</v>
      </c>
      <c r="B108" s="72">
        <v>3</v>
      </c>
      <c r="C108" s="72" t="s">
        <v>5</v>
      </c>
      <c r="D108" s="24" t="s">
        <v>130</v>
      </c>
      <c r="E108" s="73">
        <f>+E109</f>
        <v>5156114085</v>
      </c>
    </row>
    <row r="109" spans="1:5" x14ac:dyDescent="0.25">
      <c r="A109" s="68" t="s">
        <v>131</v>
      </c>
      <c r="B109" s="56">
        <v>4</v>
      </c>
      <c r="C109" s="56" t="s">
        <v>5</v>
      </c>
      <c r="D109" s="61" t="s">
        <v>71</v>
      </c>
      <c r="E109" s="73">
        <f>E110+E113+E119</f>
        <v>5156114085</v>
      </c>
    </row>
    <row r="110" spans="1:5" ht="25.5" x14ac:dyDescent="0.25">
      <c r="A110" s="49" t="s">
        <v>132</v>
      </c>
      <c r="B110" s="59">
        <v>5</v>
      </c>
      <c r="C110" s="59" t="s">
        <v>17</v>
      </c>
      <c r="D110" s="24" t="s">
        <v>133</v>
      </c>
      <c r="E110" s="73">
        <f>E111</f>
        <v>353749900</v>
      </c>
    </row>
    <row r="111" spans="1:5" x14ac:dyDescent="0.25">
      <c r="A111" s="68" t="s">
        <v>134</v>
      </c>
      <c r="B111" s="72">
        <v>5</v>
      </c>
      <c r="C111" s="72" t="s">
        <v>17</v>
      </c>
      <c r="D111" s="24" t="s">
        <v>135</v>
      </c>
      <c r="E111" s="73">
        <f>+E112</f>
        <v>353749900</v>
      </c>
    </row>
    <row r="112" spans="1:5" ht="25.5" x14ac:dyDescent="0.25">
      <c r="A112" s="49" t="s">
        <v>136</v>
      </c>
      <c r="B112" s="59">
        <v>5</v>
      </c>
      <c r="C112" s="59" t="s">
        <v>17</v>
      </c>
      <c r="D112" s="49" t="s">
        <v>186</v>
      </c>
      <c r="E112" s="71">
        <v>353749900</v>
      </c>
    </row>
    <row r="113" spans="1:5" ht="25.5" x14ac:dyDescent="0.25">
      <c r="A113" s="68" t="s">
        <v>137</v>
      </c>
      <c r="B113" s="72">
        <v>5</v>
      </c>
      <c r="C113" s="72" t="s">
        <v>17</v>
      </c>
      <c r="D113" s="24" t="s">
        <v>82</v>
      </c>
      <c r="E113" s="80">
        <f>E114+E117</f>
        <v>4782364185</v>
      </c>
    </row>
    <row r="114" spans="1:5" ht="25.5" x14ac:dyDescent="0.25">
      <c r="A114" s="24" t="s">
        <v>138</v>
      </c>
      <c r="B114" s="81">
        <v>5</v>
      </c>
      <c r="C114" s="81" t="s">
        <v>17</v>
      </c>
      <c r="D114" s="24" t="s">
        <v>187</v>
      </c>
      <c r="E114" s="80">
        <f>E115+E116</f>
        <v>505412483</v>
      </c>
    </row>
    <row r="115" spans="1:5" x14ac:dyDescent="0.25">
      <c r="A115" s="55" t="s">
        <v>139</v>
      </c>
      <c r="B115" s="56">
        <v>5</v>
      </c>
      <c r="C115" s="56" t="s">
        <v>17</v>
      </c>
      <c r="D115" s="82" t="s">
        <v>184</v>
      </c>
      <c r="E115" s="83">
        <v>500412483</v>
      </c>
    </row>
    <row r="116" spans="1:5" ht="25.5" x14ac:dyDescent="0.25">
      <c r="A116" s="55" t="s">
        <v>216</v>
      </c>
      <c r="B116" s="56">
        <v>5</v>
      </c>
      <c r="C116" s="56" t="s">
        <v>17</v>
      </c>
      <c r="D116" s="82" t="s">
        <v>217</v>
      </c>
      <c r="E116" s="83">
        <v>5000000</v>
      </c>
    </row>
    <row r="117" spans="1:5" ht="25.5" x14ac:dyDescent="0.25">
      <c r="A117" s="55" t="s">
        <v>140</v>
      </c>
      <c r="B117" s="56">
        <v>5</v>
      </c>
      <c r="C117" s="56" t="s">
        <v>17</v>
      </c>
      <c r="D117" s="24" t="s">
        <v>188</v>
      </c>
      <c r="E117" s="80">
        <f>E118</f>
        <v>4276951702</v>
      </c>
    </row>
    <row r="118" spans="1:5" ht="25.5" x14ac:dyDescent="0.25">
      <c r="A118" s="55" t="s">
        <v>141</v>
      </c>
      <c r="B118" s="56">
        <v>5</v>
      </c>
      <c r="C118" s="56" t="s">
        <v>17</v>
      </c>
      <c r="D118" s="82" t="s">
        <v>189</v>
      </c>
      <c r="E118" s="71">
        <v>4276951702</v>
      </c>
    </row>
    <row r="119" spans="1:5" x14ac:dyDescent="0.25">
      <c r="A119" s="68" t="s">
        <v>174</v>
      </c>
      <c r="B119" s="56">
        <v>5</v>
      </c>
      <c r="C119" s="56" t="s">
        <v>17</v>
      </c>
      <c r="D119" s="84" t="s">
        <v>182</v>
      </c>
      <c r="E119" s="71">
        <v>20000000</v>
      </c>
    </row>
    <row r="120" spans="1:5" x14ac:dyDescent="0.25">
      <c r="A120" s="17"/>
      <c r="B120" s="18"/>
      <c r="C120" s="18"/>
      <c r="D120" s="19"/>
      <c r="E120" s="20"/>
    </row>
    <row r="121" spans="1:5" x14ac:dyDescent="0.25">
      <c r="A121" s="17"/>
      <c r="B121" s="18"/>
      <c r="C121" s="18"/>
      <c r="D121" s="19"/>
      <c r="E121" s="20"/>
    </row>
    <row r="122" spans="1:5" x14ac:dyDescent="0.25">
      <c r="A122" s="13"/>
      <c r="D122" s="14"/>
      <c r="E122" s="15"/>
    </row>
    <row r="123" spans="1:5" x14ac:dyDescent="0.25">
      <c r="A123" s="13"/>
      <c r="D123" s="14"/>
      <c r="E123" s="15"/>
    </row>
    <row r="124" spans="1:5" x14ac:dyDescent="0.25">
      <c r="A124" s="12" t="s">
        <v>221</v>
      </c>
    </row>
    <row r="125" spans="1:5" x14ac:dyDescent="0.25">
      <c r="A125" t="s">
        <v>222</v>
      </c>
    </row>
    <row r="131" spans="1:1" x14ac:dyDescent="0.25">
      <c r="A131" s="12" t="s">
        <v>223</v>
      </c>
    </row>
    <row r="132" spans="1:1" x14ac:dyDescent="0.25">
      <c r="A132" t="s">
        <v>224</v>
      </c>
    </row>
  </sheetData>
  <mergeCells count="2">
    <mergeCell ref="A1:E1"/>
    <mergeCell ref="A2:E2"/>
  </mergeCells>
  <conditionalFormatting sqref="D109 D114:D117">
    <cfRule type="expression" dxfId="8" priority="10">
      <formula>$A109="A9"</formula>
    </cfRule>
    <cfRule type="expression" dxfId="7" priority="11">
      <formula>$A109="A8"</formula>
    </cfRule>
    <cfRule type="expression" dxfId="6" priority="12">
      <formula>$A109="A7"</formula>
    </cfRule>
    <cfRule type="expression" dxfId="5" priority="13">
      <formula>$A109="A6"</formula>
    </cfRule>
    <cfRule type="expression" dxfId="4" priority="14">
      <formula>$A109="A5"</formula>
    </cfRule>
    <cfRule type="expression" dxfId="3" priority="15">
      <formula>$A109="A4"</formula>
    </cfRule>
    <cfRule type="expression" dxfId="2" priority="16">
      <formula>$A109="A3"</formula>
    </cfRule>
    <cfRule type="expression" dxfId="1" priority="17">
      <formula>$A109="A2"</formula>
    </cfRule>
    <cfRule type="expression" dxfId="0" priority="18">
      <formula>$A109="A1"</formula>
    </cfRule>
  </conditionalFormatting>
  <pageMargins left="0.23622047244094491" right="0.23622047244094491" top="0.74803149606299213" bottom="0.74803149606299213" header="0.31496062992125984" footer="0.31496062992125984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E26"/>
  <sheetViews>
    <sheetView workbookViewId="0">
      <selection activeCell="A2" sqref="A2:C16"/>
    </sheetView>
  </sheetViews>
  <sheetFormatPr baseColWidth="10" defaultRowHeight="15" x14ac:dyDescent="0.25"/>
  <cols>
    <col min="1" max="1" width="16" customWidth="1"/>
    <col min="2" max="2" width="45.140625" customWidth="1"/>
    <col min="3" max="3" width="14.42578125" customWidth="1"/>
    <col min="4" max="4" width="13.7109375" bestFit="1" customWidth="1"/>
  </cols>
  <sheetData>
    <row r="1" spans="1:5" ht="23.25" customHeight="1" x14ac:dyDescent="0.25">
      <c r="A1" s="87" t="s">
        <v>227</v>
      </c>
      <c r="B1" s="87"/>
      <c r="C1" s="87"/>
    </row>
    <row r="2" spans="1:5" ht="26.25" customHeight="1" x14ac:dyDescent="0.25">
      <c r="A2" s="1" t="str">
        <f>'[1]PTO INGRESOS'!B3</f>
        <v>CÓDIGO</v>
      </c>
      <c r="B2" s="1" t="str">
        <f>'[1]PTO INGRESOS'!C3</f>
        <v>DESCRIPCIÓN DEL INGRESO</v>
      </c>
      <c r="C2" s="11" t="s">
        <v>228</v>
      </c>
    </row>
    <row r="3" spans="1:5" x14ac:dyDescent="0.25">
      <c r="A3" s="3">
        <f>'[1]PTO INGRESOS'!B4</f>
        <v>1</v>
      </c>
      <c r="B3" s="1" t="str">
        <f>'[1]PTO INGRESOS'!C4</f>
        <v xml:space="preserve">INGRESOS </v>
      </c>
      <c r="C3" s="4">
        <f>+C4+C12</f>
        <v>8775348200</v>
      </c>
      <c r="D3" s="8"/>
      <c r="E3" s="8"/>
    </row>
    <row r="4" spans="1:5" x14ac:dyDescent="0.25">
      <c r="A4" s="2" t="str">
        <f>'[1]PTO INGRESOS'!B5</f>
        <v>1.1</v>
      </c>
      <c r="B4" s="1" t="str">
        <f>'[1]PTO INGRESOS'!C5</f>
        <v>INGRESOS CORRIENTES</v>
      </c>
      <c r="C4" s="7">
        <f>+C5+C9</f>
        <v>8760348100</v>
      </c>
    </row>
    <row r="5" spans="1:5" x14ac:dyDescent="0.25">
      <c r="A5" s="2" t="str">
        <f>'[1]PTO INGRESOS'!B6</f>
        <v>1.1.2</v>
      </c>
      <c r="B5" s="1" t="str">
        <f>'[1]PTO INGRESOS'!C6</f>
        <v>Ingresos No Tributarios</v>
      </c>
      <c r="C5" s="7">
        <f>+C6</f>
        <v>8760348000</v>
      </c>
    </row>
    <row r="6" spans="1:5" x14ac:dyDescent="0.25">
      <c r="A6" s="2" t="str">
        <f>'[1]PTO INGRESOS'!B7</f>
        <v>1.1.02.05</v>
      </c>
      <c r="B6" s="2" t="str">
        <f>'[1]PTO INGRESOS'!C7</f>
        <v>Ventas de bienes y servicios</v>
      </c>
      <c r="C6" s="7">
        <f>+C7</f>
        <v>8760348000</v>
      </c>
    </row>
    <row r="7" spans="1:5" x14ac:dyDescent="0.25">
      <c r="A7" s="2" t="str">
        <f>'[1]PTO INGRESOS'!B8</f>
        <v>1.1.02.05.001</v>
      </c>
      <c r="B7" s="2" t="str">
        <f>'[1]PTO INGRESOS'!C8</f>
        <v>Ventas de establecimientos de Mercado</v>
      </c>
      <c r="C7" s="7">
        <f>+C8</f>
        <v>8760348000</v>
      </c>
    </row>
    <row r="8" spans="1:5" ht="30" x14ac:dyDescent="0.25">
      <c r="A8" s="5" t="str">
        <f>'[1]PTO INGRESOS'!B9</f>
        <v>1.1.02.05.001.02</v>
      </c>
      <c r="B8" s="6" t="str">
        <f>'[1]PTO INGRESOS'!C9</f>
        <v>Productos alimenticios, bebidas y Tabaco, Textiles y prendas de vestir</v>
      </c>
      <c r="C8" s="7">
        <v>8760348000</v>
      </c>
    </row>
    <row r="9" spans="1:5" x14ac:dyDescent="0.25">
      <c r="A9" s="3" t="s">
        <v>155</v>
      </c>
      <c r="B9" s="1" t="s">
        <v>156</v>
      </c>
      <c r="C9" s="4">
        <f>+C10</f>
        <v>100</v>
      </c>
    </row>
    <row r="10" spans="1:5" x14ac:dyDescent="0.25">
      <c r="A10" s="2" t="s">
        <v>157</v>
      </c>
      <c r="B10" s="2" t="s">
        <v>158</v>
      </c>
      <c r="C10" s="7">
        <f>+C11</f>
        <v>100</v>
      </c>
    </row>
    <row r="11" spans="1:5" x14ac:dyDescent="0.25">
      <c r="A11" s="2" t="s">
        <v>159</v>
      </c>
      <c r="B11" s="2" t="s">
        <v>160</v>
      </c>
      <c r="C11" s="7">
        <v>100</v>
      </c>
    </row>
    <row r="12" spans="1:5" x14ac:dyDescent="0.25">
      <c r="A12" s="2" t="str">
        <f>'[1]PTO INGRESOS'!B10</f>
        <v>1.2</v>
      </c>
      <c r="B12" s="1" t="str">
        <f>'[1]PTO INGRESOS'!C10</f>
        <v>RECURSOS DE CAPITAL</v>
      </c>
      <c r="C12" s="7">
        <f>+C13+C15</f>
        <v>15000100</v>
      </c>
    </row>
    <row r="13" spans="1:5" x14ac:dyDescent="0.25">
      <c r="A13" s="2" t="str">
        <f>'[1]PTO INGRESOS'!B11</f>
        <v>1.2.02</v>
      </c>
      <c r="B13" s="1" t="str">
        <f>'[1]PTO INGRESOS'!C11</f>
        <v>EXCEDENTES FINANCIEROS</v>
      </c>
      <c r="C13" s="1">
        <f>+C14</f>
        <v>100</v>
      </c>
    </row>
    <row r="14" spans="1:5" x14ac:dyDescent="0.25">
      <c r="A14" s="2" t="str">
        <f>'[1]PTO INGRESOS'!B12</f>
        <v>1.2.02.01</v>
      </c>
      <c r="B14" s="2" t="str">
        <f>'[1]PTO INGRESOS'!C12</f>
        <v>Establecimientos publicos</v>
      </c>
      <c r="C14" s="2">
        <v>100</v>
      </c>
    </row>
    <row r="15" spans="1:5" x14ac:dyDescent="0.25">
      <c r="A15" s="2" t="str">
        <f>'[1]PTO INGRESOS'!B13</f>
        <v>1.2.05</v>
      </c>
      <c r="B15" s="1" t="str">
        <f>'[1]PTO INGRESOS'!C13</f>
        <v>RENDIMIENTOS FINANCIEROS</v>
      </c>
      <c r="C15" s="4">
        <f>+C16</f>
        <v>15000000</v>
      </c>
    </row>
    <row r="16" spans="1:5" x14ac:dyDescent="0.25">
      <c r="A16" s="2" t="str">
        <f>'[1]PTO INGRESOS'!B14</f>
        <v>1.2.05.02</v>
      </c>
      <c r="B16" s="2" t="str">
        <f>'[1]PTO INGRESOS'!C14</f>
        <v>Depositos</v>
      </c>
      <c r="C16" s="7">
        <v>15000000</v>
      </c>
    </row>
    <row r="20" spans="1:1" x14ac:dyDescent="0.25">
      <c r="A20" s="12" t="s">
        <v>221</v>
      </c>
    </row>
    <row r="21" spans="1:1" x14ac:dyDescent="0.25">
      <c r="A21" t="s">
        <v>222</v>
      </c>
    </row>
    <row r="23" spans="1:1" x14ac:dyDescent="0.25">
      <c r="A23" s="9"/>
    </row>
    <row r="24" spans="1:1" x14ac:dyDescent="0.25">
      <c r="A24" s="10"/>
    </row>
    <row r="25" spans="1:1" x14ac:dyDescent="0.25">
      <c r="A25" s="12" t="s">
        <v>223</v>
      </c>
    </row>
    <row r="26" spans="1:1" x14ac:dyDescent="0.25">
      <c r="A26" t="s">
        <v>224</v>
      </c>
    </row>
  </sheetData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GASTOS</vt:lpstr>
      <vt:lpstr>INGRESOS</vt:lpstr>
      <vt:lpstr>GASTOS!Títulos_a_imprimir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NELCY GUTIERREZ CRUZ</dc:creator>
  <cp:lastModifiedBy>Nelsy Gutíerrez</cp:lastModifiedBy>
  <cp:lastPrinted>2023-11-02T19:39:36Z</cp:lastPrinted>
  <dcterms:created xsi:type="dcterms:W3CDTF">2021-10-26T21:48:39Z</dcterms:created>
  <dcterms:modified xsi:type="dcterms:W3CDTF">2023-12-14T15:44:56Z</dcterms:modified>
</cp:coreProperties>
</file>