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575" windowHeight="7470" tabRatio="699" activeTab="0"/>
  </bookViews>
  <sheets>
    <sheet name="PTO GASTOS 2021 (2)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c">#REF!</definedName>
    <definedName name="\h">#REF!</definedName>
    <definedName name="\m">#REF!</definedName>
    <definedName name="_xlfn.AGGREGATE" hidden="1">#NAME?</definedName>
    <definedName name="BuiltIn_Print_Area">#REF!</definedName>
    <definedName name="cdm">#REF!</definedName>
    <definedName name="IMP">#REF!</definedName>
    <definedName name="PANTA1">#REF!</definedName>
    <definedName name="TABLA">#REF!</definedName>
    <definedName name="TEMP">#REF!</definedName>
    <definedName name="_xlnm.Print_Titles" localSheetId="0">'PTO GASTOS 2021 (2)'!$3:$5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<sst xmlns="http://schemas.openxmlformats.org/spreadsheetml/2006/main" count="289" uniqueCount="194">
  <si>
    <t>CÓDIGO</t>
  </si>
  <si>
    <t xml:space="preserve">DESCRIPCIÓN </t>
  </si>
  <si>
    <t>FUNCIONAMIENTO</t>
  </si>
  <si>
    <t>GASTOS DE PERSONAL</t>
  </si>
  <si>
    <t>Bonificacion por Servicios Prestados</t>
  </si>
  <si>
    <t>Prima de Navidad</t>
  </si>
  <si>
    <t>Prima de Servicios</t>
  </si>
  <si>
    <t>Prima de Vacaciones</t>
  </si>
  <si>
    <t>GASTOS</t>
  </si>
  <si>
    <t>UNIDAD DE LICORES DEL META</t>
  </si>
  <si>
    <t>APROPIACION INICIAL</t>
  </si>
  <si>
    <t>PRESTACIONES SOCIALES</t>
  </si>
  <si>
    <t>2.1.1.01</t>
  </si>
  <si>
    <t>2.1.1.01.01</t>
  </si>
  <si>
    <t>2.1.1.01.01.001</t>
  </si>
  <si>
    <t>2.1.1.01.01.001.01</t>
  </si>
  <si>
    <t>Sueldo basico</t>
  </si>
  <si>
    <t>2.1.1.01.01.001.06</t>
  </si>
  <si>
    <t>2.1.1.01.01.001.07</t>
  </si>
  <si>
    <t>2.1.1.01.01.001.08</t>
  </si>
  <si>
    <t>Prestaciones Sociales</t>
  </si>
  <si>
    <t>2.1.1.01.01.001.08.01</t>
  </si>
  <si>
    <t>2.1.1.01.01.001.08.02</t>
  </si>
  <si>
    <t>2.1.1.01.01.002</t>
  </si>
  <si>
    <t>2.1.1.01.02</t>
  </si>
  <si>
    <t xml:space="preserve">Aportes a la seguridad social en Pensiones </t>
  </si>
  <si>
    <t xml:space="preserve">Aportes a la seguridad social en Salud </t>
  </si>
  <si>
    <t>Aportes de Cesantias</t>
  </si>
  <si>
    <t>Aportes a caja de compensacion familiar</t>
  </si>
  <si>
    <t>Aportes generales al sistema de riesgos laborales</t>
  </si>
  <si>
    <t>Aportes al ICBF</t>
  </si>
  <si>
    <t>Aportes al SENA</t>
  </si>
  <si>
    <t>2.1.1.01.02.002</t>
  </si>
  <si>
    <t>2.1.1.01.02.003</t>
  </si>
  <si>
    <t>2.1.1.01.02.004</t>
  </si>
  <si>
    <t>2.1.1.01.02.005</t>
  </si>
  <si>
    <t>2.1.1.01.02.006</t>
  </si>
  <si>
    <t>2.1.1.01.02.007</t>
  </si>
  <si>
    <t>Bonificacion especial de recreacion</t>
  </si>
  <si>
    <t>2.1.1.01.03</t>
  </si>
  <si>
    <t>2.1.1.01.03.001</t>
  </si>
  <si>
    <t>2.1.1.01.03.001.01</t>
  </si>
  <si>
    <t>2.1.1.01.03.001.03</t>
  </si>
  <si>
    <t xml:space="preserve">PROYECCION PRESUPUESTO GASTOS 2021  </t>
  </si>
  <si>
    <t>Vacaciones</t>
  </si>
  <si>
    <t>2.1.2.02.02</t>
  </si>
  <si>
    <t>2.1.3.13</t>
  </si>
  <si>
    <t>2.1.3.13.01.001</t>
  </si>
  <si>
    <t>sentencias</t>
  </si>
  <si>
    <t>2.1.3.13.01.003</t>
  </si>
  <si>
    <t>conciliaciones</t>
  </si>
  <si>
    <t>2.1.2.01.01.003</t>
  </si>
  <si>
    <t>2.1.2.02.01</t>
  </si>
  <si>
    <t>2.1.2.02.</t>
  </si>
  <si>
    <t>2.1.8</t>
  </si>
  <si>
    <t>2.1.8.01</t>
  </si>
  <si>
    <t>impuestos</t>
  </si>
  <si>
    <t>2.1.8.01.09</t>
  </si>
  <si>
    <t>Impuesto Nacional al consumo</t>
  </si>
  <si>
    <t>2.1.8.04</t>
  </si>
  <si>
    <t>2.1.8.04.01</t>
  </si>
  <si>
    <t>Cuota de Fiscalizacion y auditaje</t>
  </si>
  <si>
    <t>PLANTA DE PERSONAL PERMANENTE</t>
  </si>
  <si>
    <t>FACTORES CONSTITUTIVOS DE SALARIO</t>
  </si>
  <si>
    <t>FACTORES SALARIALES COMUNES</t>
  </si>
  <si>
    <t>FACTORES SALARIALES ESPECIALES</t>
  </si>
  <si>
    <t>REMUNERACIONES NO CONSTITUTIVAS DE FACTOR SALARIAL</t>
  </si>
  <si>
    <t>ADQUISICION DE BIENES Y SERVICIOS</t>
  </si>
  <si>
    <t>AQUISICION DE ACTIVOS NO FINANCIEROS</t>
  </si>
  <si>
    <t>ACTIVOS FIJOS</t>
  </si>
  <si>
    <t>ADQUSICIONES  DIREFENTES ACTIVOS</t>
  </si>
  <si>
    <t>2.1.3</t>
  </si>
  <si>
    <t>TRANSFERENCIAS CORRIENTES</t>
  </si>
  <si>
    <t>Entidades Territoriales distintas de participacion y compensaciones</t>
  </si>
  <si>
    <t>CONTRIBUCIONES INHERENTES A LA NOMINA</t>
  </si>
  <si>
    <t>2.1.3.13.01</t>
  </si>
  <si>
    <t>GASTOS DE COMERCILIZACION Y PRODUCCION</t>
  </si>
  <si>
    <t>2.1.2</t>
  </si>
  <si>
    <t>2.1.2.01</t>
  </si>
  <si>
    <t>NIVEL</t>
  </si>
  <si>
    <t>TIPO</t>
  </si>
  <si>
    <t>A</t>
  </si>
  <si>
    <t>C</t>
  </si>
  <si>
    <t>2.1.2.01.01</t>
  </si>
  <si>
    <t>2.1.2.01.01.003.03.01</t>
  </si>
  <si>
    <t>Maquinas para oficina y contabilidad, y sus partes y accesorios</t>
  </si>
  <si>
    <t>2.1.2.01.01.004.</t>
  </si>
  <si>
    <t>2.1.2.01.01.004.01.</t>
  </si>
  <si>
    <t>Productos alimenticios, bebidas y tabaco; textiles, prendas de vestir y productos de cuero</t>
  </si>
  <si>
    <t>2.1.2.02.01.002.003</t>
  </si>
  <si>
    <t>Productos de molineria, almidone y productos derivados del almidon y otros productos alimenticios</t>
  </si>
  <si>
    <t>2.1.2.02.01.004</t>
  </si>
  <si>
    <t>Productos metalicos y paquetes del software</t>
  </si>
  <si>
    <t xml:space="preserve">2.1.2.02.02.006  </t>
  </si>
  <si>
    <t>2.1.2.02.02.007</t>
  </si>
  <si>
    <t>Pasta de papel, papel y carton</t>
  </si>
  <si>
    <t xml:space="preserve">2.1.2.02.01.002   </t>
  </si>
  <si>
    <t>2.1.2.02.01.002 - 23</t>
  </si>
  <si>
    <t>2.1.2.02.01.002 - 28</t>
  </si>
  <si>
    <t>Tejidos de punto o ganchillos; prendas de vestir</t>
  </si>
  <si>
    <t>2.1.2.02.01.002 -29</t>
  </si>
  <si>
    <t>Cuero y productos de cuero; calzado</t>
  </si>
  <si>
    <t>2.1.2.02.01.002.003 - 32</t>
  </si>
  <si>
    <t>2.1.2.02.01.002.003 - 33</t>
  </si>
  <si>
    <t>Productos de hornos de coque; Productos de refinacion de petroleo y combustible nuclear</t>
  </si>
  <si>
    <t>2.1.2.02.01.002.003 - 35</t>
  </si>
  <si>
    <t>Otros productos quimicos; fibras artificiales (o fibras industriales echas por el hobre)</t>
  </si>
  <si>
    <t>2.1.2.02.01.002.003 - 36</t>
  </si>
  <si>
    <t>productos de caucho y plastico</t>
  </si>
  <si>
    <t>2.1.2.02.01.002.003 - 38</t>
  </si>
  <si>
    <t>Muebles; otros bienes transportables n.c.p</t>
  </si>
  <si>
    <t>2.1.2.02.02.008</t>
  </si>
  <si>
    <t xml:space="preserve">Servicios prestados a las empresas y servicios de producción </t>
  </si>
  <si>
    <t>CONSTRUCCIÓN Y SERVICIOS DE LA CONSTRUCCIÓN</t>
  </si>
  <si>
    <t>Alojamiento, servicios de suministro de comidas y bebidas</t>
  </si>
  <si>
    <t>servicio de mensajeria</t>
  </si>
  <si>
    <t>Servicios de distribucion de electricidad (por cuenta propia)</t>
  </si>
  <si>
    <t>Servicos de mantenimiento y reparacion de vehiculos automotores n.c.p</t>
  </si>
  <si>
    <t>2.1.2.02.02.009</t>
  </si>
  <si>
    <t>2.1.2.02.02.010</t>
  </si>
  <si>
    <t>Viaticos de los funcionarios en comision</t>
  </si>
  <si>
    <t>2.1.2.02.02.006 - 63</t>
  </si>
  <si>
    <t>2.1.2.02.02.006 - 68</t>
  </si>
  <si>
    <t>2.1.2.02.02.006 - 69</t>
  </si>
  <si>
    <t>2.1.2.02.02.007-71</t>
  </si>
  <si>
    <t>Servicios financieros y servicios conexos</t>
  </si>
  <si>
    <t>2.1.2.02.02.007-7</t>
  </si>
  <si>
    <t>Servicios jurídicos y contables</t>
  </si>
  <si>
    <t>2.1.2.02.02.008 -82</t>
  </si>
  <si>
    <t>servicios profesionales, científicos y técnicos (excepto los servicios de investigación, urbanismo, jurídicos y de contabilidad)</t>
  </si>
  <si>
    <t>2.1.2.02.02.008 - 83</t>
  </si>
  <si>
    <t>servicios de telecomunicaciones, transmisión y suministro de información</t>
  </si>
  <si>
    <t>2.1.2.02.02.008 - 84</t>
  </si>
  <si>
    <t>2.1.2.02.02.008 - 85</t>
  </si>
  <si>
    <t>servicios de mantenimiento, reparación e instalación (excepto servicios de construcción)</t>
  </si>
  <si>
    <t>2.1.2.02.02.008 - 87</t>
  </si>
  <si>
    <t>2.1.2.02.02.009 - 92</t>
  </si>
  <si>
    <t>servicios para el cuidado de la salud humana y servicios sociales</t>
  </si>
  <si>
    <t>2.1.2.02.02.009 - 93</t>
  </si>
  <si>
    <t>servicios de alcantarillado, recolección, tratamiento y disposición de desechos y otros servicios de saneamiento ambiental</t>
  </si>
  <si>
    <t>2.1.2.02.02.009 - 94</t>
  </si>
  <si>
    <t>2.1.4</t>
  </si>
  <si>
    <t>2.1.4.02.02</t>
  </si>
  <si>
    <t>2.1.4.02.03</t>
  </si>
  <si>
    <t>Esquemas asociativos (Acil)</t>
  </si>
  <si>
    <t>2.1.8.01.54</t>
  </si>
  <si>
    <t>Industria y Comercio</t>
  </si>
  <si>
    <t>c</t>
  </si>
  <si>
    <t>Gastos por tributos, , multas, sanciones e interes de mora</t>
  </si>
  <si>
    <t>2.1.5</t>
  </si>
  <si>
    <t>2.1.5.01</t>
  </si>
  <si>
    <t>2.1.5.01.03</t>
  </si>
  <si>
    <t>servicios de soporte-</t>
  </si>
  <si>
    <t>2.1.5.02.08</t>
  </si>
  <si>
    <t>Servicios Generales de edificaciones  no residenciales</t>
  </si>
  <si>
    <t>2.1.2.02.02.005</t>
  </si>
  <si>
    <t>2.1.2.02.02.005.01</t>
  </si>
  <si>
    <t>MAQUINARIA Y EQUIPO</t>
  </si>
  <si>
    <t>2.1.2.01.01.003.03</t>
  </si>
  <si>
    <t>Maquinaria de oficina, contabilidad e informática</t>
  </si>
  <si>
    <t>2.1.1.01.02.001</t>
  </si>
  <si>
    <t>Muebles, Instrumentos musicales, articulos de deporte, antiguedades</t>
  </si>
  <si>
    <t>2.1.5.01.02</t>
  </si>
  <si>
    <t>SERVICIOS DE TRANSPORTE DE CARGA</t>
  </si>
  <si>
    <t>Servicios de transporte de carga por carretera</t>
  </si>
  <si>
    <t>2.1.5.01.03.01</t>
  </si>
  <si>
    <t>2.1.5.01.03 - 001</t>
  </si>
  <si>
    <t>Servicios de fabricación de alimentos, bebidas y tabaco</t>
  </si>
  <si>
    <t>Servicios de destilación, rectificación y mezcla de bebidas alcohólicas</t>
  </si>
  <si>
    <t>Servicios de publicidad y suministro de espacio o tiempo publicitario</t>
  </si>
  <si>
    <t>2.1.5.02.08.01</t>
  </si>
  <si>
    <t>2.1.5.02.08.01.001</t>
  </si>
  <si>
    <t>Servicios integrales de publicidad</t>
  </si>
  <si>
    <t>2.1.5.02</t>
  </si>
  <si>
    <t>2.1.5.01.02.01</t>
  </si>
  <si>
    <t>2.1.5.01.02.01.001</t>
  </si>
  <si>
    <t>MATERIALES Y SUMINISTROS</t>
  </si>
  <si>
    <t>PRODUCTOS ALIMENTICIOS, BEBIDAS Y TABACO; TEXTILES, PRENDAS DE VESTIR Y PRODUCTOS EN CUERO</t>
  </si>
  <si>
    <t>OTROS BIENES TRANSPORTABLE (EXCEPTO PRODUCTOS METALICOS, MAQUINARIA Y EQUIPO</t>
  </si>
  <si>
    <t>ADQUISICION DE SERVICIOS</t>
  </si>
  <si>
    <t>SERVICIOS DE ALOJAMIENTO, SERVICIO DE SUMINISTRO DE COMIDAS Y BEBIDAS; SERVICIO DE TRANSPORTE; Y SERVICIO DE DISTRIBUCION DE AGUA</t>
  </si>
  <si>
    <t>SERVICIOS CONEXOS, SERVICIOS INMOBILIARIOS Y SERVICIOS LEASIGN</t>
  </si>
  <si>
    <t>SERVICIOS PRESTADOS A LAS EMPRESAS Y SERVICIOS DE PRODUCCION</t>
  </si>
  <si>
    <t>SERVICIOS PARA LA COMUNIDAD, SOCIALES Y PERSONALES</t>
  </si>
  <si>
    <t>servicios de capacitación</t>
  </si>
  <si>
    <t>SENTENCIAS Y CONCILIACIONES</t>
  </si>
  <si>
    <t>FALLOS NACIONALES</t>
  </si>
  <si>
    <t>TRANSFERENCIAS DE CAPITAL</t>
  </si>
  <si>
    <t>2.1.4.02</t>
  </si>
  <si>
    <t>ENTIDADES DEL GOBIERNO EN GENERAL</t>
  </si>
  <si>
    <t>OTROS BIENES TRANSPORTABLES</t>
  </si>
  <si>
    <t>CONTRIBUCIONES</t>
  </si>
  <si>
    <t>ACTIVOS FIJOS NO CASIFICADOS COMO MAQUINARIA Y EQUIPO</t>
  </si>
  <si>
    <t>2 2.1.1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</si>
</sst>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US$&quot;#,##0;\-&quot;US$&quot;#,##0"/>
    <numFmt numFmtId="187" formatCode="&quot;US$&quot;#,##0;[Red]\-&quot;US$&quot;#,##0"/>
    <numFmt numFmtId="188" formatCode="&quot;US$&quot;#,##0.00;\-&quot;US$&quot;#,##0.00"/>
    <numFmt numFmtId="189" formatCode="&quot;US$&quot;#,##0.00;[Red]\-&quot;US$&quot;#,##0.00"/>
    <numFmt numFmtId="190" formatCode="_-&quot;US$&quot;* #,##0_-;\-&quot;US$&quot;* #,##0_-;_-&quot;US$&quot;* &quot;-&quot;_-;_-@_-"/>
    <numFmt numFmtId="191" formatCode="_-&quot;US$&quot;* #,##0.00_-;\-&quot;US$&quot;* #,##0.00_-;_-&quot;US$&quot;* &quot;-&quot;??_-;_-@_-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_(* #,##0_);_(* \(#,##0\);_(* &quot;-&quot;??_);_(@_)"/>
    <numFmt numFmtId="197" formatCode="_ * #,##0_ ;_ * \-#,##0_ ;_ * &quot;-&quot;??_ ;_ @_ "/>
    <numFmt numFmtId="198" formatCode="_ [$€-2]\ * #,##0.00_ ;_ [$€-2]\ * \-#,##0.00_ ;_ [$€-2]\ * &quot;-&quot;??_ "/>
    <numFmt numFmtId="199" formatCode="_(* #,##0.0_);_(* \(#,##0.0\);_(* &quot;-&quot;??_);_(@_)"/>
    <numFmt numFmtId="200" formatCode="_ * #,##0.0_ ;_ * \-#,##0.0_ ;_ * &quot;-&quot;??_ ;_ @_ "/>
    <numFmt numFmtId="201" formatCode="[$-240A]dddd\,\ dd&quot; de &quot;mmmm&quot; de &quot;yyyy"/>
    <numFmt numFmtId="202" formatCode="[$-240A]h:mm:ss\ AM/PM"/>
    <numFmt numFmtId="203" formatCode="#,##0_ ;\-#,##0\ 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$-240A]\ #,##0;[Red][$$-240A]\ #,##0"/>
    <numFmt numFmtId="210" formatCode="#,##0;[Red]#,##0"/>
    <numFmt numFmtId="211" formatCode="_-* #,##0.0_-;\-* #,##0.0_-;_-* &quot;-&quot;?_-;_-@_-"/>
    <numFmt numFmtId="212" formatCode="_-&quot;$&quot;* #,##0_-;\-&quot;$&quot;* #,##0_-;_-&quot;$&quot;* &quot;-&quot;??_-;_-@_-"/>
    <numFmt numFmtId="213" formatCode="#,##0.0"/>
    <numFmt numFmtId="214" formatCode="0.0"/>
    <numFmt numFmtId="215" formatCode="_-* #,##0.00000\ _€_-;\-* #,##0.00000\ _€_-;_-* &quot;-&quot;?????\ _€_-;_-@_-"/>
    <numFmt numFmtId="216" formatCode="_-* #,##0.0\ _€_-;\-* #,##0.0\ _€_-;_-* &quot;-&quot;?\ _€_-;_-@_-"/>
    <numFmt numFmtId="217" formatCode="_(* #,##0.0_);_(* \(#,##0.0\);_(* &quot;-&quot;?_);_(@_)"/>
    <numFmt numFmtId="218" formatCode="#,##0.00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9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55" fillId="34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4" xfId="0" applyFont="1" applyBorder="1" applyAlignment="1">
      <alignment vertical="top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" fontId="0" fillId="0" borderId="0" xfId="0" applyNumberFormat="1" applyFont="1" applyAlignment="1">
      <alignment/>
    </xf>
    <xf numFmtId="0" fontId="12" fillId="0" borderId="0" xfId="0" applyFont="1" applyFill="1" applyBorder="1" applyAlignment="1">
      <alignment vertical="top"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34" borderId="0" xfId="0" applyFont="1" applyFill="1" applyAlignment="1">
      <alignment/>
    </xf>
    <xf numFmtId="0" fontId="33" fillId="0" borderId="13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right" vertical="center" wrapText="1"/>
    </xf>
    <xf numFmtId="0" fontId="33" fillId="0" borderId="13" xfId="0" applyFont="1" applyFill="1" applyBorder="1" applyAlignment="1">
      <alignment horizontal="left" vertical="top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justify" vertical="top" wrapText="1" readingOrder="1"/>
    </xf>
    <xf numFmtId="3" fontId="33" fillId="0" borderId="13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vertical="top"/>
    </xf>
    <xf numFmtId="3" fontId="33" fillId="34" borderId="13" xfId="0" applyNumberFormat="1" applyFont="1" applyFill="1" applyBorder="1" applyAlignment="1">
      <alignment wrapText="1"/>
    </xf>
    <xf numFmtId="0" fontId="34" fillId="0" borderId="13" xfId="0" applyFont="1" applyFill="1" applyBorder="1" applyAlignment="1">
      <alignment vertical="top"/>
    </xf>
    <xf numFmtId="0" fontId="34" fillId="0" borderId="13" xfId="0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wrapText="1"/>
    </xf>
    <xf numFmtId="0" fontId="34" fillId="0" borderId="13" xfId="0" applyFont="1" applyFill="1" applyBorder="1" applyAlignment="1">
      <alignment horizontal="justify" vertical="top" wrapText="1" readingOrder="1"/>
    </xf>
    <xf numFmtId="3" fontId="34" fillId="34" borderId="13" xfId="55" applyNumberFormat="1" applyFont="1" applyFill="1" applyBorder="1" applyAlignment="1">
      <alignment/>
      <protection/>
    </xf>
    <xf numFmtId="3" fontId="34" fillId="34" borderId="13" xfId="0" applyNumberFormat="1" applyFont="1" applyFill="1" applyBorder="1" applyAlignment="1">
      <alignment/>
    </xf>
    <xf numFmtId="3" fontId="33" fillId="34" borderId="13" xfId="55" applyNumberFormat="1" applyFont="1" applyFill="1" applyBorder="1" applyAlignment="1">
      <alignment/>
      <protection/>
    </xf>
    <xf numFmtId="0" fontId="56" fillId="0" borderId="13" xfId="0" applyFont="1" applyFill="1" applyBorder="1" applyAlignment="1">
      <alignment horizontal="justify" vertical="top" wrapText="1" readingOrder="1"/>
    </xf>
    <xf numFmtId="3" fontId="33" fillId="34" borderId="13" xfId="0" applyNumberFormat="1" applyFont="1" applyFill="1" applyBorder="1" applyAlignment="1">
      <alignment horizontal="right" vertical="center"/>
    </xf>
    <xf numFmtId="3" fontId="33" fillId="34" borderId="13" xfId="50" applyNumberFormat="1" applyFont="1" applyFill="1" applyBorder="1" applyAlignment="1">
      <alignment/>
    </xf>
    <xf numFmtId="3" fontId="34" fillId="34" borderId="13" xfId="0" applyNumberFormat="1" applyFont="1" applyFill="1" applyBorder="1" applyAlignment="1">
      <alignment wrapText="1"/>
    </xf>
    <xf numFmtId="0" fontId="34" fillId="34" borderId="13" xfId="0" applyFont="1" applyFill="1" applyBorder="1" applyAlignment="1">
      <alignment vertical="top"/>
    </xf>
    <xf numFmtId="0" fontId="34" fillId="34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/>
      <protection/>
    </xf>
    <xf numFmtId="3" fontId="34" fillId="34" borderId="13" xfId="0" applyNumberFormat="1" applyFont="1" applyFill="1" applyBorder="1" applyAlignment="1">
      <alignment horizontal="right" vertical="center"/>
    </xf>
    <xf numFmtId="3" fontId="57" fillId="34" borderId="13" xfId="0" applyNumberFormat="1" applyFont="1" applyFill="1" applyBorder="1" applyAlignment="1">
      <alignment wrapText="1"/>
    </xf>
    <xf numFmtId="0" fontId="33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>
      <alignment/>
    </xf>
    <xf numFmtId="0" fontId="33" fillId="0" borderId="13" xfId="0" applyFont="1" applyFill="1" applyBorder="1" applyAlignment="1">
      <alignment horizontal="justify" vertical="top" readingOrder="1"/>
    </xf>
    <xf numFmtId="3" fontId="57" fillId="34" borderId="13" xfId="0" applyNumberFormat="1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justify" vertical="top" readingOrder="1"/>
    </xf>
    <xf numFmtId="0" fontId="0" fillId="0" borderId="13" xfId="0" applyFont="1" applyFill="1" applyBorder="1" applyAlignment="1">
      <alignment vertical="top" wrapText="1"/>
    </xf>
    <xf numFmtId="3" fontId="57" fillId="34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33" fillId="34" borderId="13" xfId="0" applyFont="1" applyFill="1" applyBorder="1" applyAlignment="1">
      <alignment/>
    </xf>
    <xf numFmtId="0" fontId="33" fillId="0" borderId="13" xfId="0" applyFont="1" applyFill="1" applyBorder="1" applyAlignment="1">
      <alignment horizontal="justify" wrapText="1" readingOrder="1"/>
    </xf>
    <xf numFmtId="3" fontId="33" fillId="34" borderId="13" xfId="0" applyNumberFormat="1" applyFont="1" applyFill="1" applyBorder="1" applyAlignment="1">
      <alignment/>
    </xf>
    <xf numFmtId="0" fontId="34" fillId="34" borderId="13" xfId="0" applyFont="1" applyFill="1" applyBorder="1" applyAlignment="1">
      <alignment/>
    </xf>
    <xf numFmtId="0" fontId="34" fillId="0" borderId="13" xfId="0" applyFont="1" applyFill="1" applyBorder="1" applyAlignment="1">
      <alignment horizontal="justify" wrapText="1" readingOrder="1"/>
    </xf>
    <xf numFmtId="0" fontId="5" fillId="0" borderId="13" xfId="0" applyFont="1" applyFill="1" applyBorder="1" applyAlignment="1">
      <alignment horizontal="left" vertical="center"/>
    </xf>
    <xf numFmtId="0" fontId="33" fillId="34" borderId="13" xfId="0" applyFont="1" applyFill="1" applyBorder="1" applyAlignment="1">
      <alignment vertical="top"/>
    </xf>
    <xf numFmtId="0" fontId="33" fillId="0" borderId="13" xfId="0" applyFont="1" applyFill="1" applyBorder="1" applyAlignment="1">
      <alignment horizontal="justify" vertical="top" wrapText="1"/>
    </xf>
    <xf numFmtId="0" fontId="33" fillId="0" borderId="13" xfId="0" applyFont="1" applyFill="1" applyBorder="1" applyAlignment="1">
      <alignment/>
    </xf>
    <xf numFmtId="0" fontId="34" fillId="34" borderId="13" xfId="0" applyFont="1" applyFill="1" applyBorder="1" applyAlignment="1">
      <alignment horizontal="left" vertical="center"/>
    </xf>
    <xf numFmtId="0" fontId="33" fillId="34" borderId="13" xfId="0" applyFont="1" applyFill="1" applyBorder="1" applyAlignment="1">
      <alignment horizontal="left" vertical="center" wrapText="1"/>
    </xf>
    <xf numFmtId="49" fontId="34" fillId="34" borderId="13" xfId="0" applyNumberFormat="1" applyFont="1" applyFill="1" applyBorder="1" applyAlignment="1">
      <alignment horizontal="left" vertical="center" wrapText="1"/>
    </xf>
    <xf numFmtId="0" fontId="33" fillId="34" borderId="13" xfId="0" applyFont="1" applyFill="1" applyBorder="1" applyAlignment="1">
      <alignment horizontal="justify" wrapText="1" readingOrder="1"/>
    </xf>
    <xf numFmtId="0" fontId="34" fillId="34" borderId="13" xfId="0" applyFont="1" applyFill="1" applyBorder="1" applyAlignment="1">
      <alignment vertical="center"/>
    </xf>
    <xf numFmtId="0" fontId="34" fillId="34" borderId="13" xfId="0" applyFont="1" applyFill="1" applyBorder="1" applyAlignment="1">
      <alignment horizontal="left" vertical="top" wrapText="1"/>
    </xf>
    <xf numFmtId="3" fontId="34" fillId="34" borderId="13" xfId="0" applyNumberFormat="1" applyFont="1" applyFill="1" applyBorder="1" applyAlignment="1">
      <alignment vertical="center" wrapText="1"/>
    </xf>
    <xf numFmtId="0" fontId="33" fillId="34" borderId="13" xfId="0" applyFont="1" applyFill="1" applyBorder="1" applyAlignment="1">
      <alignment horizontal="left" vertical="top"/>
    </xf>
    <xf numFmtId="0" fontId="33" fillId="34" borderId="13" xfId="0" applyFont="1" applyFill="1" applyBorder="1" applyAlignment="1">
      <alignment horizontal="left" vertical="top" wrapText="1" readingOrder="1"/>
    </xf>
    <xf numFmtId="0" fontId="34" fillId="34" borderId="13" xfId="0" applyFont="1" applyFill="1" applyBorder="1" applyAlignment="1">
      <alignment horizontal="justify" wrapText="1" readingOrder="1"/>
    </xf>
    <xf numFmtId="3" fontId="34" fillId="34" borderId="13" xfId="0" applyNumberFormat="1" applyFont="1" applyFill="1" applyBorder="1" applyAlignment="1">
      <alignment horizontal="right" wrapText="1"/>
    </xf>
    <xf numFmtId="0" fontId="3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PLANTA 2007" xfId="55"/>
    <cellStyle name="Notas" xfId="56"/>
    <cellStyle name="Percent" xfId="57"/>
    <cellStyle name="Porcentual_PLANTA 2007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8"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96B5C6"/>
        </patternFill>
      </fill>
      <border/>
    </dxf>
    <dxf>
      <font>
        <b/>
        <i val="0"/>
        <color theme="0"/>
      </font>
      <fill>
        <patternFill>
          <bgColor rgb="FF8CABBB"/>
        </patternFill>
      </fill>
      <border/>
    </dxf>
    <dxf>
      <font>
        <b/>
        <i val="0"/>
        <color theme="0"/>
      </font>
      <fill>
        <patternFill>
          <bgColor rgb="FF82A1B1"/>
        </patternFill>
      </fill>
      <border/>
    </dxf>
    <dxf>
      <font>
        <b/>
        <i val="0"/>
        <color theme="0"/>
      </font>
      <fill>
        <patternFill>
          <bgColor rgb="FF7897A7"/>
        </patternFill>
      </fill>
      <border/>
    </dxf>
    <dxf>
      <font>
        <b/>
        <i val="0"/>
        <color theme="0"/>
      </font>
      <fill>
        <patternFill>
          <bgColor rgb="FF6F8D9D"/>
        </patternFill>
      </fill>
      <border/>
    </dxf>
    <dxf>
      <font>
        <b/>
        <i val="0"/>
        <color theme="0"/>
      </font>
      <fill>
        <patternFill>
          <bgColor rgb="FF65839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LCY\Desktop\DOCUMENTOS%202021\PRESUPUESTO%202021%20NUEVA%20CODIFICACION\Documents%20and%20Settings\Alexandra\Configuraci&#243;n%20local\Temp\Cuadros%20F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LCY\Desktop\DOCUMENTOS%202021\PRESUPUESTO%202021%20NUEVA%20CODIFICACION\Documents%20and%20Settings\USUARIO\Configuraci&#243;n%20local\Temp\Cuadros%20FO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LCY\Desktop\DOCUMENTOS%202021\PRESUPUESTO%202021%20NUEVA%20CODIFICACION\FORMATOS%20134%20134-3%20SALU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LCY\Desktop\DOCUMENTOS%202021\PRESUPUESTO%202021%20NUEVA%20CODIFICACION\Documents%20and%20Settings\CONTRALORIA\Mis%20documentos\EQUIPO%20HP%20PAVILION%20CDM-0273\USUARIO\REFORMULACION%20243-01\NUEVA%20RESOLUCION%20DE%20RENDICION%20CUENTA%202004\Cuadros%20F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M 104-1"/>
      <sheetName val="CDM 105-1E.EGR."/>
      <sheetName val="pac-106-2"/>
      <sheetName val="pac-106-3"/>
      <sheetName val="CDM-107- P.C EJ."/>
      <sheetName val="CDM-107 -1 P.C ej"/>
      <sheetName val="CDM 108-C.MER"/>
      <sheetName val="CDM-110-1 CONT."/>
      <sheetName val="CDM-112-3"/>
      <sheetName val="CDM 114BAL.ALM"/>
      <sheetName val="CDM 116 C.I. FOSES"/>
      <sheetName val="CDM-117-Op.Efec"/>
      <sheetName val="CDM 118-1-EJEC CV"/>
      <sheetName val="CDM 121-1 "/>
      <sheetName val="CDM 124 Cuentad"/>
      <sheetName val="CDM 125-CTAS BAN"/>
      <sheetName val="CDM 130.B.SOC"/>
      <sheetName val="CDM 131 CXP"/>
      <sheetName val="CDM 132Dep,P.P.E."/>
      <sheetName val="CDM 133 INDIC."/>
      <sheetName val="Hoja3"/>
      <sheetName val="Hoja2"/>
      <sheetName val="Hoja1"/>
      <sheetName val="#¡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M 104-1"/>
      <sheetName val="CDM 105-1E.EGR."/>
      <sheetName val="pac-106-2"/>
      <sheetName val="pac-106-3"/>
      <sheetName val="CDM-107- P.C EJ."/>
      <sheetName val="CDM-107 -1 P.C ej"/>
      <sheetName val="CDM 108-C.MER"/>
      <sheetName val="CDM-110-1 CONT."/>
      <sheetName val="CDM-112-3"/>
      <sheetName val="CDM 114BAL.ALM"/>
      <sheetName val="CDM 116 C.I. FOSES"/>
      <sheetName val="CDM-117-Op.Efec"/>
      <sheetName val="CDM 118-1-EJEC CV"/>
      <sheetName val="CDM 121-1 "/>
      <sheetName val="CDM 124 Cuentad"/>
      <sheetName val="CDM 125-CTAS BAN"/>
      <sheetName val="CDM 130.B.SOC"/>
      <sheetName val="CDM 131 CXP"/>
      <sheetName val="CDM 132Dep,P.P.E."/>
      <sheetName val="CDM 133 INDIC."/>
      <sheetName val="Hoja3"/>
      <sheetName val="Hoja2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DM 134 SD"/>
      <sheetName val="CDM 134-1"/>
      <sheetName val="CDM 134-2"/>
      <sheetName val="CDM 134-3"/>
      <sheetName val="CDM 1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DM 104-1"/>
      <sheetName val="CDM 105-1E.EGR."/>
      <sheetName val="pac-106-2"/>
      <sheetName val="pac-106-3"/>
      <sheetName val="CDM-107- P.C EJ."/>
      <sheetName val="CDM-107 -1 P.C ej"/>
      <sheetName val="CDM 108-C.MER"/>
      <sheetName val="CDM-110-1 CONT."/>
      <sheetName val="CDM-112-3"/>
      <sheetName val="CDM 114BAL.ALM"/>
      <sheetName val="CDM 116 C.I. FOSES"/>
      <sheetName val="CDM-117-Op.Efec"/>
      <sheetName val="CDM 118-1-EJEC CV"/>
      <sheetName val="CDM 121-1 "/>
      <sheetName val="CDM 124 Cuentad"/>
      <sheetName val="CDM 125-CTAS BAN"/>
      <sheetName val="CDM 130.B.SOC"/>
      <sheetName val="CDM 131 CXP"/>
      <sheetName val="CDM 132Dep,P.P.E."/>
      <sheetName val="CDM 133 INDIC."/>
      <sheetName val="Hoja3"/>
      <sheetName val="Hoja2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2"/>
  <sheetViews>
    <sheetView tabSelected="1" zoomScalePageLayoutView="0" workbookViewId="0" topLeftCell="A1">
      <selection activeCell="G15" sqref="G14:G15"/>
    </sheetView>
  </sheetViews>
  <sheetFormatPr defaultColWidth="11.421875" defaultRowHeight="18" customHeight="1"/>
  <cols>
    <col min="1" max="1" width="19.00390625" style="3" customWidth="1"/>
    <col min="2" max="2" width="8.28125" style="3" customWidth="1"/>
    <col min="3" max="3" width="5.8515625" style="3" customWidth="1"/>
    <col min="4" max="4" width="46.140625" style="3" customWidth="1"/>
    <col min="5" max="5" width="18.7109375" style="10" customWidth="1"/>
    <col min="6" max="6" width="11.421875" style="3" customWidth="1"/>
    <col min="7" max="9" width="12.7109375" style="3" bestFit="1" customWidth="1"/>
    <col min="10" max="16384" width="11.421875" style="3" customWidth="1"/>
  </cols>
  <sheetData>
    <row r="1" spans="1:5" s="5" customFormat="1" ht="15">
      <c r="A1" s="107" t="s">
        <v>9</v>
      </c>
      <c r="B1" s="107"/>
      <c r="C1" s="107"/>
      <c r="D1" s="107"/>
      <c r="E1" s="107"/>
    </row>
    <row r="2" spans="1:5" s="5" customFormat="1" ht="15">
      <c r="A2" s="107" t="s">
        <v>43</v>
      </c>
      <c r="B2" s="107"/>
      <c r="C2" s="107"/>
      <c r="D2" s="107"/>
      <c r="E2" s="107"/>
    </row>
    <row r="3" spans="1:5" s="7" customFormat="1" ht="15">
      <c r="A3" s="108" t="s">
        <v>9</v>
      </c>
      <c r="B3" s="108"/>
      <c r="C3" s="108"/>
      <c r="D3" s="108"/>
      <c r="E3" s="108"/>
    </row>
    <row r="4" spans="1:7" s="6" customFormat="1" ht="18" customHeight="1">
      <c r="A4" s="109" t="s">
        <v>8</v>
      </c>
      <c r="B4" s="109"/>
      <c r="C4" s="109"/>
      <c r="D4" s="109"/>
      <c r="E4" s="109" t="s">
        <v>10</v>
      </c>
      <c r="F4" s="37"/>
      <c r="G4" s="38"/>
    </row>
    <row r="5" spans="1:7" s="8" customFormat="1" ht="12.75">
      <c r="A5" s="20" t="s">
        <v>0</v>
      </c>
      <c r="B5" s="20" t="s">
        <v>79</v>
      </c>
      <c r="C5" s="20" t="s">
        <v>80</v>
      </c>
      <c r="D5" s="20" t="s">
        <v>1</v>
      </c>
      <c r="E5" s="109"/>
      <c r="F5" s="39"/>
      <c r="G5" s="40"/>
    </row>
    <row r="6" spans="1:7" s="8" customFormat="1" ht="15">
      <c r="A6" s="51">
        <v>2</v>
      </c>
      <c r="B6" s="52">
        <v>1</v>
      </c>
      <c r="C6" s="52" t="s">
        <v>81</v>
      </c>
      <c r="D6" s="51" t="s">
        <v>8</v>
      </c>
      <c r="E6" s="53">
        <f>E7+E82</f>
        <v>5275192213</v>
      </c>
      <c r="F6" s="39"/>
      <c r="G6" s="45"/>
    </row>
    <row r="7" spans="1:7" s="2" customFormat="1" ht="13.5" customHeight="1">
      <c r="A7" s="54">
        <v>2.1</v>
      </c>
      <c r="B7" s="55">
        <v>2</v>
      </c>
      <c r="C7" s="55" t="s">
        <v>81</v>
      </c>
      <c r="D7" s="56" t="s">
        <v>2</v>
      </c>
      <c r="E7" s="57">
        <f>E8+E31+E73</f>
        <v>2553053422</v>
      </c>
      <c r="F7" s="41"/>
      <c r="G7" s="45"/>
    </row>
    <row r="8" spans="1:9" ht="14.25" customHeight="1">
      <c r="A8" s="58" t="s">
        <v>193</v>
      </c>
      <c r="B8" s="55">
        <v>3</v>
      </c>
      <c r="C8" s="55" t="s">
        <v>81</v>
      </c>
      <c r="D8" s="56" t="s">
        <v>3</v>
      </c>
      <c r="E8" s="59">
        <f>E9</f>
        <v>1355053422</v>
      </c>
      <c r="F8" s="42"/>
      <c r="G8" s="45"/>
      <c r="H8" s="9"/>
      <c r="I8" s="9"/>
    </row>
    <row r="9" spans="1:8" s="2" customFormat="1" ht="14.25" customHeight="1">
      <c r="A9" s="58" t="s">
        <v>12</v>
      </c>
      <c r="B9" s="55">
        <v>4</v>
      </c>
      <c r="C9" s="55" t="s">
        <v>81</v>
      </c>
      <c r="D9" s="56" t="s">
        <v>62</v>
      </c>
      <c r="E9" s="57">
        <f>E10+E15+E18+E27</f>
        <v>1355053422</v>
      </c>
      <c r="F9" s="41"/>
      <c r="G9" s="46"/>
      <c r="H9" s="19"/>
    </row>
    <row r="10" spans="1:8" s="2" customFormat="1" ht="14.25" customHeight="1">
      <c r="A10" s="60" t="s">
        <v>13</v>
      </c>
      <c r="B10" s="61">
        <v>5</v>
      </c>
      <c r="C10" s="61" t="s">
        <v>81</v>
      </c>
      <c r="D10" s="56" t="s">
        <v>63</v>
      </c>
      <c r="E10" s="57">
        <f>E11</f>
        <v>847693410</v>
      </c>
      <c r="F10" s="41"/>
      <c r="G10" s="43"/>
      <c r="H10" s="3"/>
    </row>
    <row r="11" spans="1:10" s="2" customFormat="1" ht="14.25" customHeight="1">
      <c r="A11" s="60" t="s">
        <v>14</v>
      </c>
      <c r="B11" s="61">
        <v>6</v>
      </c>
      <c r="C11" s="61" t="s">
        <v>81</v>
      </c>
      <c r="D11" s="56" t="s">
        <v>64</v>
      </c>
      <c r="E11" s="62">
        <f>E12+E13+E14</f>
        <v>847693410</v>
      </c>
      <c r="F11" s="41"/>
      <c r="G11" s="43"/>
      <c r="H11" s="3"/>
      <c r="I11" s="19"/>
      <c r="J11" s="19"/>
    </row>
    <row r="12" spans="1:10" ht="14.25" customHeight="1">
      <c r="A12" s="60" t="s">
        <v>15</v>
      </c>
      <c r="B12" s="61">
        <v>7</v>
      </c>
      <c r="C12" s="61" t="s">
        <v>82</v>
      </c>
      <c r="D12" s="63" t="s">
        <v>16</v>
      </c>
      <c r="E12" s="64">
        <v>790390541</v>
      </c>
      <c r="F12" s="42"/>
      <c r="G12" s="46"/>
      <c r="H12" s="9"/>
      <c r="I12" s="9"/>
      <c r="J12" s="9"/>
    </row>
    <row r="13" spans="1:10" ht="14.25" customHeight="1">
      <c r="A13" s="60" t="s">
        <v>17</v>
      </c>
      <c r="B13" s="61">
        <v>7</v>
      </c>
      <c r="C13" s="61" t="s">
        <v>82</v>
      </c>
      <c r="D13" s="63" t="s">
        <v>6</v>
      </c>
      <c r="E13" s="65">
        <v>33907736</v>
      </c>
      <c r="F13" s="42"/>
      <c r="G13" s="46"/>
      <c r="H13" s="9"/>
      <c r="J13" s="9"/>
    </row>
    <row r="14" spans="1:7" ht="14.25" customHeight="1">
      <c r="A14" s="60" t="s">
        <v>18</v>
      </c>
      <c r="B14" s="61">
        <v>7</v>
      </c>
      <c r="C14" s="61" t="s">
        <v>82</v>
      </c>
      <c r="D14" s="63" t="s">
        <v>4</v>
      </c>
      <c r="E14" s="64">
        <v>23395133</v>
      </c>
      <c r="F14" s="42"/>
      <c r="G14" s="1"/>
    </row>
    <row r="15" spans="1:7" ht="14.25" customHeight="1">
      <c r="A15" s="60" t="s">
        <v>19</v>
      </c>
      <c r="B15" s="61">
        <v>7</v>
      </c>
      <c r="C15" s="61" t="s">
        <v>81</v>
      </c>
      <c r="D15" s="56" t="s">
        <v>20</v>
      </c>
      <c r="E15" s="66">
        <f>E16+E17</f>
        <v>108905056</v>
      </c>
      <c r="F15" s="42"/>
      <c r="G15" s="1"/>
    </row>
    <row r="16" spans="1:7" ht="14.25" customHeight="1">
      <c r="A16" s="60" t="s">
        <v>21</v>
      </c>
      <c r="B16" s="61">
        <v>8</v>
      </c>
      <c r="C16" s="61" t="s">
        <v>82</v>
      </c>
      <c r="D16" s="63" t="s">
        <v>5</v>
      </c>
      <c r="E16" s="64">
        <v>73584497</v>
      </c>
      <c r="F16" s="42"/>
      <c r="G16" s="46"/>
    </row>
    <row r="17" spans="1:7" ht="14.25" customHeight="1">
      <c r="A17" s="60" t="s">
        <v>22</v>
      </c>
      <c r="B17" s="61">
        <v>8</v>
      </c>
      <c r="C17" s="61" t="s">
        <v>82</v>
      </c>
      <c r="D17" s="63" t="s">
        <v>7</v>
      </c>
      <c r="E17" s="65">
        <v>35320559</v>
      </c>
      <c r="F17" s="42"/>
      <c r="G17" s="46"/>
    </row>
    <row r="18" spans="1:7" ht="14.25" customHeight="1">
      <c r="A18" s="60" t="s">
        <v>23</v>
      </c>
      <c r="B18" s="61">
        <v>6</v>
      </c>
      <c r="C18" s="61" t="s">
        <v>81</v>
      </c>
      <c r="D18" s="67" t="s">
        <v>65</v>
      </c>
      <c r="E18" s="66">
        <f>E19</f>
        <v>358130958</v>
      </c>
      <c r="F18" s="42"/>
      <c r="G18" s="1"/>
    </row>
    <row r="19" spans="1:7" ht="14.25" customHeight="1">
      <c r="A19" s="60" t="s">
        <v>24</v>
      </c>
      <c r="B19" s="61">
        <v>5</v>
      </c>
      <c r="C19" s="61" t="s">
        <v>81</v>
      </c>
      <c r="D19" s="67" t="s">
        <v>74</v>
      </c>
      <c r="E19" s="64">
        <f>E20+E21+E22+E23+E24+E25+E26</f>
        <v>358130958</v>
      </c>
      <c r="F19" s="42"/>
      <c r="G19" s="1"/>
    </row>
    <row r="20" spans="1:9" ht="14.25" customHeight="1">
      <c r="A20" s="60" t="s">
        <v>160</v>
      </c>
      <c r="B20" s="61">
        <v>6</v>
      </c>
      <c r="C20" s="61" t="s">
        <v>82</v>
      </c>
      <c r="D20" s="63" t="s">
        <v>25</v>
      </c>
      <c r="E20" s="64">
        <v>101892748</v>
      </c>
      <c r="F20" s="42"/>
      <c r="G20" s="46"/>
      <c r="I20" s="28"/>
    </row>
    <row r="21" spans="1:7" ht="14.25" customHeight="1">
      <c r="A21" s="60" t="s">
        <v>32</v>
      </c>
      <c r="B21" s="61">
        <v>6</v>
      </c>
      <c r="C21" s="61" t="s">
        <v>82</v>
      </c>
      <c r="D21" s="63" t="s">
        <v>26</v>
      </c>
      <c r="E21" s="64">
        <v>72174030</v>
      </c>
      <c r="F21" s="42"/>
      <c r="G21" s="46"/>
    </row>
    <row r="22" spans="1:7" ht="14.25" customHeight="1">
      <c r="A22" s="60" t="s">
        <v>33</v>
      </c>
      <c r="B22" s="61">
        <v>6</v>
      </c>
      <c r="C22" s="61" t="s">
        <v>82</v>
      </c>
      <c r="D22" s="63" t="s">
        <v>27</v>
      </c>
      <c r="E22" s="64">
        <v>76890894</v>
      </c>
      <c r="F22" s="42"/>
      <c r="G22" s="46"/>
    </row>
    <row r="23" spans="1:7" ht="14.25" customHeight="1">
      <c r="A23" s="60" t="s">
        <v>34</v>
      </c>
      <c r="B23" s="61">
        <v>6</v>
      </c>
      <c r="C23" s="61" t="s">
        <v>82</v>
      </c>
      <c r="D23" s="63" t="s">
        <v>28</v>
      </c>
      <c r="E23" s="64">
        <v>38439581</v>
      </c>
      <c r="F23" s="42"/>
      <c r="G23" s="46"/>
    </row>
    <row r="24" spans="1:7" ht="14.25" customHeight="1">
      <c r="A24" s="60" t="s">
        <v>35</v>
      </c>
      <c r="B24" s="61">
        <v>6</v>
      </c>
      <c r="C24" s="61" t="s">
        <v>82</v>
      </c>
      <c r="D24" s="63" t="s">
        <v>29</v>
      </c>
      <c r="E24" s="64">
        <v>20684228</v>
      </c>
      <c r="F24" s="42"/>
      <c r="G24" s="46"/>
    </row>
    <row r="25" spans="1:7" ht="14.25" customHeight="1">
      <c r="A25" s="60" t="s">
        <v>36</v>
      </c>
      <c r="B25" s="61">
        <v>6</v>
      </c>
      <c r="C25" s="61" t="s">
        <v>82</v>
      </c>
      <c r="D25" s="63" t="s">
        <v>30</v>
      </c>
      <c r="E25" s="64">
        <v>28829686</v>
      </c>
      <c r="F25" s="42"/>
      <c r="G25" s="46"/>
    </row>
    <row r="26" spans="1:7" ht="14.25" customHeight="1">
      <c r="A26" s="60" t="s">
        <v>37</v>
      </c>
      <c r="B26" s="61">
        <v>6</v>
      </c>
      <c r="C26" s="61" t="s">
        <v>82</v>
      </c>
      <c r="D26" s="63" t="s">
        <v>31</v>
      </c>
      <c r="E26" s="64">
        <v>19219791</v>
      </c>
      <c r="F26" s="42"/>
      <c r="G26" s="46"/>
    </row>
    <row r="27" spans="1:7" ht="14.25" customHeight="1">
      <c r="A27" s="60" t="s">
        <v>39</v>
      </c>
      <c r="B27" s="61">
        <v>5</v>
      </c>
      <c r="C27" s="61" t="s">
        <v>81</v>
      </c>
      <c r="D27" s="63" t="s">
        <v>66</v>
      </c>
      <c r="E27" s="66">
        <f>E28</f>
        <v>40323998</v>
      </c>
      <c r="F27" s="42"/>
      <c r="G27" s="1"/>
    </row>
    <row r="28" spans="1:7" ht="14.25" customHeight="1">
      <c r="A28" s="60" t="s">
        <v>40</v>
      </c>
      <c r="B28" s="61">
        <v>6</v>
      </c>
      <c r="C28" s="61" t="s">
        <v>81</v>
      </c>
      <c r="D28" s="63" t="s">
        <v>11</v>
      </c>
      <c r="E28" s="64">
        <f>E29+E30</f>
        <v>40323998</v>
      </c>
      <c r="F28" s="42"/>
      <c r="G28" s="1"/>
    </row>
    <row r="29" spans="1:7" ht="14.25" customHeight="1">
      <c r="A29" s="60" t="s">
        <v>41</v>
      </c>
      <c r="B29" s="61">
        <v>7</v>
      </c>
      <c r="C29" s="61" t="s">
        <v>82</v>
      </c>
      <c r="D29" s="63" t="s">
        <v>44</v>
      </c>
      <c r="E29" s="64">
        <v>35932939</v>
      </c>
      <c r="F29" s="42"/>
      <c r="G29" s="46"/>
    </row>
    <row r="30" spans="1:7" ht="14.25" customHeight="1">
      <c r="A30" s="60" t="s">
        <v>42</v>
      </c>
      <c r="B30" s="61">
        <v>7</v>
      </c>
      <c r="C30" s="61" t="s">
        <v>82</v>
      </c>
      <c r="D30" s="63" t="s">
        <v>38</v>
      </c>
      <c r="E30" s="64">
        <v>4391059</v>
      </c>
      <c r="F30" s="42"/>
      <c r="G30" s="46"/>
    </row>
    <row r="31" spans="1:9" ht="15" customHeight="1">
      <c r="A31" s="60" t="s">
        <v>77</v>
      </c>
      <c r="B31" s="61">
        <v>3</v>
      </c>
      <c r="C31" s="61" t="s">
        <v>81</v>
      </c>
      <c r="D31" s="56" t="s">
        <v>67</v>
      </c>
      <c r="E31" s="68">
        <f>E32+E39+E52</f>
        <v>888000000</v>
      </c>
      <c r="F31" s="42"/>
      <c r="G31" s="47"/>
      <c r="H31" s="4"/>
      <c r="I31" s="9"/>
    </row>
    <row r="32" spans="1:7" s="1" customFormat="1" ht="14.25" customHeight="1">
      <c r="A32" s="60" t="s">
        <v>78</v>
      </c>
      <c r="B32" s="61">
        <v>4</v>
      </c>
      <c r="C32" s="61" t="s">
        <v>81</v>
      </c>
      <c r="D32" s="63" t="s">
        <v>68</v>
      </c>
      <c r="E32" s="69">
        <f>E33</f>
        <v>120000000</v>
      </c>
      <c r="F32" s="42"/>
      <c r="G32" s="18"/>
    </row>
    <row r="33" spans="1:7" s="1" customFormat="1" ht="14.25" customHeight="1">
      <c r="A33" s="60" t="s">
        <v>83</v>
      </c>
      <c r="B33" s="61">
        <v>5</v>
      </c>
      <c r="C33" s="61" t="s">
        <v>81</v>
      </c>
      <c r="D33" s="63" t="s">
        <v>69</v>
      </c>
      <c r="E33" s="69">
        <f>E34+E37</f>
        <v>120000000</v>
      </c>
      <c r="F33" s="42"/>
      <c r="G33" s="18"/>
    </row>
    <row r="34" spans="1:8" s="1" customFormat="1" ht="14.25" customHeight="1">
      <c r="A34" s="60" t="s">
        <v>51</v>
      </c>
      <c r="B34" s="61">
        <v>6</v>
      </c>
      <c r="C34" s="61" t="s">
        <v>81</v>
      </c>
      <c r="D34" s="56" t="s">
        <v>157</v>
      </c>
      <c r="E34" s="70">
        <f>E36</f>
        <v>55000000</v>
      </c>
      <c r="F34" s="42"/>
      <c r="G34" s="47"/>
      <c r="H34" s="30"/>
    </row>
    <row r="35" spans="1:8" s="1" customFormat="1" ht="14.25" customHeight="1">
      <c r="A35" s="71" t="s">
        <v>158</v>
      </c>
      <c r="B35" s="72">
        <v>7</v>
      </c>
      <c r="C35" s="72" t="s">
        <v>81</v>
      </c>
      <c r="D35" s="25" t="s">
        <v>159</v>
      </c>
      <c r="E35" s="70">
        <f>E36</f>
        <v>55000000</v>
      </c>
      <c r="F35" s="42"/>
      <c r="G35" s="31"/>
      <c r="H35" s="30"/>
    </row>
    <row r="36" spans="1:8" s="1" customFormat="1" ht="14.25" customHeight="1">
      <c r="A36" s="71" t="s">
        <v>84</v>
      </c>
      <c r="B36" s="61">
        <v>8</v>
      </c>
      <c r="C36" s="61" t="s">
        <v>82</v>
      </c>
      <c r="D36" s="73" t="s">
        <v>85</v>
      </c>
      <c r="E36" s="70">
        <v>55000000</v>
      </c>
      <c r="F36" s="42"/>
      <c r="G36" s="47"/>
      <c r="H36" s="30"/>
    </row>
    <row r="37" spans="1:8" s="1" customFormat="1" ht="14.25" customHeight="1">
      <c r="A37" s="71" t="s">
        <v>86</v>
      </c>
      <c r="B37" s="61">
        <v>6</v>
      </c>
      <c r="C37" s="61" t="s">
        <v>81</v>
      </c>
      <c r="D37" s="74" t="s">
        <v>192</v>
      </c>
      <c r="E37" s="70">
        <f>E38</f>
        <v>65000000</v>
      </c>
      <c r="F37" s="42"/>
      <c r="G37" s="31"/>
      <c r="H37" s="30"/>
    </row>
    <row r="38" spans="1:10" s="1" customFormat="1" ht="14.25" customHeight="1">
      <c r="A38" s="71" t="s">
        <v>87</v>
      </c>
      <c r="B38" s="61">
        <v>7</v>
      </c>
      <c r="C38" s="61" t="s">
        <v>81</v>
      </c>
      <c r="D38" s="63" t="s">
        <v>161</v>
      </c>
      <c r="E38" s="75">
        <v>65000000</v>
      </c>
      <c r="F38" s="42"/>
      <c r="G38" s="47"/>
      <c r="H38" s="30"/>
      <c r="I38" s="12"/>
      <c r="J38" s="13"/>
    </row>
    <row r="39" spans="1:7" s="1" customFormat="1" ht="14.25" customHeight="1">
      <c r="A39" s="71" t="s">
        <v>53</v>
      </c>
      <c r="B39" s="61">
        <v>4</v>
      </c>
      <c r="C39" s="61" t="s">
        <v>81</v>
      </c>
      <c r="D39" s="56" t="s">
        <v>70</v>
      </c>
      <c r="E39" s="70">
        <f>E40</f>
        <v>70000000</v>
      </c>
      <c r="F39" s="42"/>
      <c r="G39" s="18"/>
    </row>
    <row r="40" spans="1:8" s="1" customFormat="1" ht="14.25" customHeight="1">
      <c r="A40" s="71" t="s">
        <v>52</v>
      </c>
      <c r="B40" s="61">
        <v>5</v>
      </c>
      <c r="C40" s="61" t="s">
        <v>81</v>
      </c>
      <c r="D40" s="56" t="s">
        <v>176</v>
      </c>
      <c r="E40" s="76">
        <f>E41+E45+E51</f>
        <v>70000000</v>
      </c>
      <c r="F40" s="42"/>
      <c r="G40" s="48"/>
      <c r="H40" s="32"/>
    </row>
    <row r="41" spans="1:8" s="1" customFormat="1" ht="14.25" customHeight="1">
      <c r="A41" s="71" t="s">
        <v>96</v>
      </c>
      <c r="B41" s="61">
        <v>6</v>
      </c>
      <c r="C41" s="61" t="s">
        <v>82</v>
      </c>
      <c r="D41" s="77" t="s">
        <v>177</v>
      </c>
      <c r="E41" s="76">
        <f>E42+E43+E44</f>
        <v>14000000</v>
      </c>
      <c r="F41" s="42"/>
      <c r="G41" s="47"/>
      <c r="H41" s="32"/>
    </row>
    <row r="42" spans="1:8" s="1" customFormat="1" ht="14.25" customHeight="1">
      <c r="A42" s="71" t="s">
        <v>97</v>
      </c>
      <c r="B42" s="61">
        <v>6</v>
      </c>
      <c r="C42" s="61" t="s">
        <v>82</v>
      </c>
      <c r="D42" s="63" t="s">
        <v>90</v>
      </c>
      <c r="E42" s="76">
        <v>10000000</v>
      </c>
      <c r="F42" s="42"/>
      <c r="G42" s="47"/>
      <c r="H42" s="32"/>
    </row>
    <row r="43" spans="1:8" s="1" customFormat="1" ht="14.25" customHeight="1">
      <c r="A43" s="71" t="s">
        <v>98</v>
      </c>
      <c r="B43" s="61">
        <v>6</v>
      </c>
      <c r="C43" s="61" t="s">
        <v>82</v>
      </c>
      <c r="D43" s="63" t="s">
        <v>99</v>
      </c>
      <c r="E43" s="76">
        <v>2000000</v>
      </c>
      <c r="F43" s="42"/>
      <c r="G43" s="47"/>
      <c r="H43" s="32"/>
    </row>
    <row r="44" spans="1:8" s="1" customFormat="1" ht="14.25" customHeight="1">
      <c r="A44" s="71" t="s">
        <v>100</v>
      </c>
      <c r="B44" s="61">
        <v>6</v>
      </c>
      <c r="C44" s="61" t="s">
        <v>82</v>
      </c>
      <c r="D44" s="63" t="s">
        <v>101</v>
      </c>
      <c r="E44" s="76">
        <v>2000000</v>
      </c>
      <c r="F44" s="42"/>
      <c r="G44" s="47"/>
      <c r="H44" s="32"/>
    </row>
    <row r="45" spans="1:8" s="1" customFormat="1" ht="14.25" customHeight="1">
      <c r="A45" s="71" t="s">
        <v>89</v>
      </c>
      <c r="B45" s="61">
        <v>6</v>
      </c>
      <c r="C45" s="61" t="s">
        <v>82</v>
      </c>
      <c r="D45" s="77" t="s">
        <v>178</v>
      </c>
      <c r="E45" s="76">
        <f>E46+E47+E48+E49+E50</f>
        <v>41000000</v>
      </c>
      <c r="F45" s="42"/>
      <c r="G45" s="47"/>
      <c r="H45" s="32"/>
    </row>
    <row r="46" spans="1:8" s="1" customFormat="1" ht="14.25" customHeight="1">
      <c r="A46" s="71" t="s">
        <v>102</v>
      </c>
      <c r="B46" s="61">
        <v>6</v>
      </c>
      <c r="C46" s="61" t="s">
        <v>82</v>
      </c>
      <c r="D46" s="78" t="s">
        <v>95</v>
      </c>
      <c r="E46" s="76">
        <v>10000000</v>
      </c>
      <c r="F46" s="42"/>
      <c r="G46" s="47"/>
      <c r="H46" s="32"/>
    </row>
    <row r="47" spans="1:8" s="1" customFormat="1" ht="14.25" customHeight="1">
      <c r="A47" s="71" t="s">
        <v>103</v>
      </c>
      <c r="B47" s="61">
        <v>6</v>
      </c>
      <c r="C47" s="61" t="s">
        <v>82</v>
      </c>
      <c r="D47" s="63" t="s">
        <v>104</v>
      </c>
      <c r="E47" s="76">
        <v>5000000</v>
      </c>
      <c r="F47" s="42"/>
      <c r="G47" s="47"/>
      <c r="H47" s="32"/>
    </row>
    <row r="48" spans="1:8" s="1" customFormat="1" ht="14.25" customHeight="1">
      <c r="A48" s="71" t="s">
        <v>105</v>
      </c>
      <c r="B48" s="61">
        <v>6</v>
      </c>
      <c r="C48" s="61" t="s">
        <v>82</v>
      </c>
      <c r="D48" s="78" t="s">
        <v>106</v>
      </c>
      <c r="E48" s="76">
        <v>4000000</v>
      </c>
      <c r="F48" s="42"/>
      <c r="G48" s="47"/>
      <c r="H48" s="32"/>
    </row>
    <row r="49" spans="1:8" s="1" customFormat="1" ht="14.25" customHeight="1">
      <c r="A49" s="71" t="s">
        <v>107</v>
      </c>
      <c r="B49" s="61">
        <v>6</v>
      </c>
      <c r="C49" s="61" t="s">
        <v>82</v>
      </c>
      <c r="D49" s="78" t="s">
        <v>108</v>
      </c>
      <c r="E49" s="76">
        <v>2000000</v>
      </c>
      <c r="F49" s="42"/>
      <c r="G49" s="47"/>
      <c r="H49" s="32"/>
    </row>
    <row r="50" spans="1:8" s="1" customFormat="1" ht="14.25" customHeight="1">
      <c r="A50" s="71" t="s">
        <v>109</v>
      </c>
      <c r="B50" s="61">
        <v>6</v>
      </c>
      <c r="C50" s="61" t="s">
        <v>82</v>
      </c>
      <c r="D50" s="78" t="s">
        <v>110</v>
      </c>
      <c r="E50" s="76">
        <v>20000000</v>
      </c>
      <c r="F50" s="42"/>
      <c r="G50" s="47"/>
      <c r="H50" s="32"/>
    </row>
    <row r="51" spans="1:8" s="1" customFormat="1" ht="14.25" customHeight="1">
      <c r="A51" s="71" t="s">
        <v>91</v>
      </c>
      <c r="B51" s="61">
        <v>6</v>
      </c>
      <c r="C51" s="61" t="s">
        <v>82</v>
      </c>
      <c r="D51" s="56" t="s">
        <v>92</v>
      </c>
      <c r="E51" s="76">
        <v>15000000</v>
      </c>
      <c r="F51" s="42"/>
      <c r="G51" s="47"/>
      <c r="H51" s="32"/>
    </row>
    <row r="52" spans="1:8" s="1" customFormat="1" ht="14.25" customHeight="1">
      <c r="A52" s="71" t="s">
        <v>45</v>
      </c>
      <c r="B52" s="61">
        <v>5</v>
      </c>
      <c r="C52" s="61" t="s">
        <v>81</v>
      </c>
      <c r="D52" s="56" t="s">
        <v>179</v>
      </c>
      <c r="E52" s="70">
        <f>E53+E55+E59+E62+E68+E72</f>
        <v>698000000</v>
      </c>
      <c r="F52" s="42"/>
      <c r="G52" s="31"/>
      <c r="H52" s="30"/>
    </row>
    <row r="53" spans="1:8" s="1" customFormat="1" ht="14.25" customHeight="1">
      <c r="A53" s="71" t="s">
        <v>155</v>
      </c>
      <c r="B53" s="61">
        <v>6</v>
      </c>
      <c r="C53" s="61" t="s">
        <v>82</v>
      </c>
      <c r="D53" s="56" t="s">
        <v>113</v>
      </c>
      <c r="E53" s="76">
        <f>E54</f>
        <v>67000000</v>
      </c>
      <c r="F53" s="42"/>
      <c r="G53" s="31"/>
      <c r="H53" s="30"/>
    </row>
    <row r="54" spans="1:8" s="1" customFormat="1" ht="14.25" customHeight="1">
      <c r="A54" s="71" t="s">
        <v>156</v>
      </c>
      <c r="B54" s="61">
        <v>6</v>
      </c>
      <c r="C54" s="61" t="s">
        <v>82</v>
      </c>
      <c r="D54" s="63" t="s">
        <v>154</v>
      </c>
      <c r="E54" s="76">
        <v>67000000</v>
      </c>
      <c r="F54" s="42"/>
      <c r="G54" s="47"/>
      <c r="H54" s="30"/>
    </row>
    <row r="55" spans="1:7" s="1" customFormat="1" ht="39" customHeight="1">
      <c r="A55" s="71" t="s">
        <v>93</v>
      </c>
      <c r="B55" s="61">
        <v>6</v>
      </c>
      <c r="C55" s="61" t="s">
        <v>82</v>
      </c>
      <c r="D55" s="79" t="s">
        <v>180</v>
      </c>
      <c r="E55" s="80">
        <f>E56+E57+E58</f>
        <v>96000000</v>
      </c>
      <c r="F55" s="42"/>
      <c r="G55" s="35"/>
    </row>
    <row r="56" spans="1:9" s="1" customFormat="1" ht="14.25" customHeight="1">
      <c r="A56" s="71" t="s">
        <v>121</v>
      </c>
      <c r="B56" s="61">
        <v>6</v>
      </c>
      <c r="C56" s="61" t="s">
        <v>82</v>
      </c>
      <c r="D56" s="81" t="s">
        <v>114</v>
      </c>
      <c r="E56" s="76">
        <v>50000000</v>
      </c>
      <c r="F56" s="42"/>
      <c r="G56" s="48"/>
      <c r="H56" s="30"/>
      <c r="I56" s="30"/>
    </row>
    <row r="57" spans="1:9" s="1" customFormat="1" ht="12.75" customHeight="1">
      <c r="A57" s="71" t="s">
        <v>122</v>
      </c>
      <c r="B57" s="61">
        <v>6</v>
      </c>
      <c r="C57" s="61" t="s">
        <v>82</v>
      </c>
      <c r="D57" s="81" t="s">
        <v>115</v>
      </c>
      <c r="E57" s="76">
        <v>3000000</v>
      </c>
      <c r="F57" s="42"/>
      <c r="G57" s="30"/>
      <c r="H57" s="30"/>
      <c r="I57" s="30"/>
    </row>
    <row r="58" spans="1:9" s="1" customFormat="1" ht="15.75" customHeight="1">
      <c r="A58" s="71" t="s">
        <v>123</v>
      </c>
      <c r="B58" s="61">
        <v>6</v>
      </c>
      <c r="C58" s="61" t="s">
        <v>82</v>
      </c>
      <c r="D58" s="81" t="s">
        <v>116</v>
      </c>
      <c r="E58" s="76">
        <v>43000000</v>
      </c>
      <c r="F58" s="42"/>
      <c r="G58" s="30"/>
      <c r="H58" s="30"/>
      <c r="I58" s="30"/>
    </row>
    <row r="59" spans="1:9" s="1" customFormat="1" ht="15" customHeight="1">
      <c r="A59" s="71" t="s">
        <v>94</v>
      </c>
      <c r="B59" s="61">
        <v>6</v>
      </c>
      <c r="C59" s="61" t="s">
        <v>82</v>
      </c>
      <c r="D59" s="79" t="s">
        <v>181</v>
      </c>
      <c r="E59" s="80">
        <f>E60+E61</f>
        <v>97000000</v>
      </c>
      <c r="F59" s="42"/>
      <c r="G59" s="31"/>
      <c r="H59" s="30"/>
      <c r="I59" s="30"/>
    </row>
    <row r="60" spans="1:9" s="1" customFormat="1" ht="14.25" customHeight="1">
      <c r="A60" s="71" t="s">
        <v>124</v>
      </c>
      <c r="B60" s="61">
        <v>6</v>
      </c>
      <c r="C60" s="61" t="s">
        <v>82</v>
      </c>
      <c r="D60" s="63" t="s">
        <v>125</v>
      </c>
      <c r="E60" s="76">
        <v>95000000</v>
      </c>
      <c r="F60" s="42"/>
      <c r="G60" s="49"/>
      <c r="H60" s="29"/>
      <c r="I60" s="30"/>
    </row>
    <row r="61" spans="1:9" s="1" customFormat="1" ht="14.25" customHeight="1">
      <c r="A61" s="71" t="s">
        <v>126</v>
      </c>
      <c r="B61" s="61">
        <v>6</v>
      </c>
      <c r="C61" s="61" t="s">
        <v>82</v>
      </c>
      <c r="D61" s="63" t="s">
        <v>117</v>
      </c>
      <c r="E61" s="76">
        <v>2000000</v>
      </c>
      <c r="F61" s="42"/>
      <c r="G61" s="31"/>
      <c r="H61" s="30"/>
      <c r="I61" s="30"/>
    </row>
    <row r="62" spans="1:9" s="1" customFormat="1" ht="14.25" customHeight="1">
      <c r="A62" s="71" t="s">
        <v>111</v>
      </c>
      <c r="B62" s="61">
        <v>6</v>
      </c>
      <c r="C62" s="61" t="s">
        <v>82</v>
      </c>
      <c r="D62" s="56" t="s">
        <v>182</v>
      </c>
      <c r="E62" s="76">
        <f>E63+E64+E65+E66+E67</f>
        <v>338800000</v>
      </c>
      <c r="F62" s="42"/>
      <c r="G62" s="31"/>
      <c r="H62" s="30"/>
      <c r="I62" s="30"/>
    </row>
    <row r="63" spans="1:9" s="1" customFormat="1" ht="14.25" customHeight="1">
      <c r="A63" s="71" t="s">
        <v>128</v>
      </c>
      <c r="B63" s="61">
        <v>6</v>
      </c>
      <c r="C63" s="61" t="s">
        <v>82</v>
      </c>
      <c r="D63" s="63" t="s">
        <v>127</v>
      </c>
      <c r="E63" s="76">
        <v>117600000</v>
      </c>
      <c r="F63" s="42"/>
      <c r="G63" s="31"/>
      <c r="H63" s="30"/>
      <c r="I63" s="30"/>
    </row>
    <row r="64" spans="1:9" s="1" customFormat="1" ht="24.75" customHeight="1">
      <c r="A64" s="71" t="s">
        <v>130</v>
      </c>
      <c r="B64" s="61">
        <v>6</v>
      </c>
      <c r="C64" s="61" t="s">
        <v>82</v>
      </c>
      <c r="D64" s="82" t="s">
        <v>129</v>
      </c>
      <c r="E64" s="80">
        <v>131400000</v>
      </c>
      <c r="F64" s="42"/>
      <c r="G64" s="31"/>
      <c r="H64" s="30"/>
      <c r="I64" s="30"/>
    </row>
    <row r="65" spans="1:9" s="1" customFormat="1" ht="26.25" customHeight="1">
      <c r="A65" s="71" t="s">
        <v>132</v>
      </c>
      <c r="B65" s="61">
        <v>6</v>
      </c>
      <c r="C65" s="61" t="s">
        <v>82</v>
      </c>
      <c r="D65" s="82" t="s">
        <v>131</v>
      </c>
      <c r="E65" s="83">
        <v>3800000</v>
      </c>
      <c r="F65" s="42"/>
      <c r="G65" s="31"/>
      <c r="H65" s="30"/>
      <c r="I65" s="30"/>
    </row>
    <row r="66" spans="1:8" s="1" customFormat="1" ht="14.25" customHeight="1">
      <c r="A66" s="71" t="s">
        <v>133</v>
      </c>
      <c r="B66" s="61">
        <v>6</v>
      </c>
      <c r="C66" s="61" t="s">
        <v>82</v>
      </c>
      <c r="D66" s="84" t="s">
        <v>152</v>
      </c>
      <c r="E66" s="76">
        <v>80000000</v>
      </c>
      <c r="F66" s="42"/>
      <c r="G66" s="49"/>
      <c r="H66" s="29"/>
    </row>
    <row r="67" spans="1:8" s="1" customFormat="1" ht="24.75" customHeight="1">
      <c r="A67" s="71" t="s">
        <v>135</v>
      </c>
      <c r="B67" s="61">
        <v>6</v>
      </c>
      <c r="C67" s="61" t="s">
        <v>82</v>
      </c>
      <c r="D67" s="82" t="s">
        <v>134</v>
      </c>
      <c r="E67" s="80">
        <v>6000000</v>
      </c>
      <c r="F67" s="42"/>
      <c r="G67" s="47"/>
      <c r="H67" s="30"/>
    </row>
    <row r="68" spans="1:7" s="1" customFormat="1" ht="14.25" customHeight="1">
      <c r="A68" s="71" t="s">
        <v>118</v>
      </c>
      <c r="B68" s="61">
        <v>6</v>
      </c>
      <c r="C68" s="61" t="s">
        <v>82</v>
      </c>
      <c r="D68" s="56" t="s">
        <v>183</v>
      </c>
      <c r="E68" s="76">
        <f>E69+E70+E71</f>
        <v>19200000</v>
      </c>
      <c r="F68" s="42"/>
      <c r="G68" s="31"/>
    </row>
    <row r="69" spans="1:8" s="1" customFormat="1" ht="14.25" customHeight="1">
      <c r="A69" s="71" t="s">
        <v>136</v>
      </c>
      <c r="B69" s="61">
        <v>6</v>
      </c>
      <c r="C69" s="61" t="s">
        <v>82</v>
      </c>
      <c r="D69" s="85" t="s">
        <v>184</v>
      </c>
      <c r="E69" s="76">
        <v>15000000</v>
      </c>
      <c r="F69" s="42"/>
      <c r="G69" s="48"/>
      <c r="H69" s="30"/>
    </row>
    <row r="70" spans="1:8" s="1" customFormat="1" ht="23.25" customHeight="1">
      <c r="A70" s="71" t="s">
        <v>138</v>
      </c>
      <c r="B70" s="61">
        <v>6</v>
      </c>
      <c r="C70" s="61" t="s">
        <v>82</v>
      </c>
      <c r="D70" s="82" t="s">
        <v>137</v>
      </c>
      <c r="E70" s="76">
        <v>1000000</v>
      </c>
      <c r="F70" s="42"/>
      <c r="G70" s="47"/>
      <c r="H70" s="30"/>
    </row>
    <row r="71" spans="1:9" s="1" customFormat="1" ht="33.75" customHeight="1">
      <c r="A71" s="71" t="s">
        <v>140</v>
      </c>
      <c r="B71" s="61">
        <v>6</v>
      </c>
      <c r="C71" s="61" t="s">
        <v>82</v>
      </c>
      <c r="D71" s="82" t="s">
        <v>139</v>
      </c>
      <c r="E71" s="80">
        <v>3200000</v>
      </c>
      <c r="F71" s="42"/>
      <c r="G71" s="30"/>
      <c r="H71" s="30"/>
      <c r="I71" s="30"/>
    </row>
    <row r="72" spans="1:7" s="1" customFormat="1" ht="14.25" customHeight="1">
      <c r="A72" s="71" t="s">
        <v>119</v>
      </c>
      <c r="B72" s="61">
        <v>6</v>
      </c>
      <c r="C72" s="61" t="s">
        <v>82</v>
      </c>
      <c r="D72" s="63" t="s">
        <v>120</v>
      </c>
      <c r="E72" s="76">
        <v>80000000</v>
      </c>
      <c r="F72" s="42"/>
      <c r="G72" s="18"/>
    </row>
    <row r="73" spans="1:7" ht="12.75" customHeight="1">
      <c r="A73" s="71" t="s">
        <v>71</v>
      </c>
      <c r="B73" s="61">
        <v>3</v>
      </c>
      <c r="C73" s="61" t="s">
        <v>81</v>
      </c>
      <c r="D73" s="56" t="s">
        <v>72</v>
      </c>
      <c r="E73" s="65">
        <f>E74+E78</f>
        <v>310000000</v>
      </c>
      <c r="F73" s="42"/>
      <c r="G73" s="18"/>
    </row>
    <row r="74" spans="1:7" ht="13.5" customHeight="1">
      <c r="A74" s="86" t="s">
        <v>46</v>
      </c>
      <c r="B74" s="55">
        <v>4</v>
      </c>
      <c r="C74" s="55" t="s">
        <v>81</v>
      </c>
      <c r="D74" s="87" t="s">
        <v>185</v>
      </c>
      <c r="E74" s="88">
        <f>E75</f>
        <v>20000000</v>
      </c>
      <c r="F74" s="42"/>
      <c r="G74" s="18"/>
    </row>
    <row r="75" spans="1:7" ht="13.5" customHeight="1">
      <c r="A75" s="86" t="s">
        <v>75</v>
      </c>
      <c r="B75" s="55">
        <v>5</v>
      </c>
      <c r="C75" s="61" t="s">
        <v>81</v>
      </c>
      <c r="D75" s="87" t="s">
        <v>186</v>
      </c>
      <c r="E75" s="88">
        <f>E76+E77</f>
        <v>20000000</v>
      </c>
      <c r="F75" s="42"/>
      <c r="G75" s="18"/>
    </row>
    <row r="76" spans="1:8" s="2" customFormat="1" ht="12" customHeight="1">
      <c r="A76" s="89" t="s">
        <v>47</v>
      </c>
      <c r="B76" s="61">
        <v>6</v>
      </c>
      <c r="C76" s="61" t="s">
        <v>82</v>
      </c>
      <c r="D76" s="90" t="s">
        <v>48</v>
      </c>
      <c r="E76" s="70">
        <v>10000000</v>
      </c>
      <c r="F76" s="41"/>
      <c r="G76" s="44"/>
      <c r="H76" s="19"/>
    </row>
    <row r="77" spans="1:7" s="2" customFormat="1" ht="12" customHeight="1">
      <c r="A77" s="89" t="s">
        <v>49</v>
      </c>
      <c r="B77" s="61">
        <v>6</v>
      </c>
      <c r="C77" s="61" t="s">
        <v>82</v>
      </c>
      <c r="D77" s="90" t="s">
        <v>50</v>
      </c>
      <c r="E77" s="70">
        <v>10000000</v>
      </c>
      <c r="F77" s="41"/>
      <c r="G77" s="44"/>
    </row>
    <row r="78" spans="1:7" s="2" customFormat="1" ht="12" customHeight="1">
      <c r="A78" s="71" t="s">
        <v>141</v>
      </c>
      <c r="B78" s="61">
        <v>3</v>
      </c>
      <c r="C78" s="61" t="s">
        <v>81</v>
      </c>
      <c r="D78" s="87" t="s">
        <v>187</v>
      </c>
      <c r="E78" s="70">
        <f>E80+E81</f>
        <v>290000000</v>
      </c>
      <c r="F78" s="41"/>
      <c r="G78" s="18"/>
    </row>
    <row r="79" spans="1:7" s="2" customFormat="1" ht="12" customHeight="1">
      <c r="A79" s="71" t="s">
        <v>188</v>
      </c>
      <c r="B79" s="61">
        <v>4</v>
      </c>
      <c r="C79" s="61" t="s">
        <v>81</v>
      </c>
      <c r="D79" s="87" t="s">
        <v>189</v>
      </c>
      <c r="E79" s="70">
        <v>290000000</v>
      </c>
      <c r="F79" s="41"/>
      <c r="G79" s="44"/>
    </row>
    <row r="80" spans="1:13" s="2" customFormat="1" ht="12" customHeight="1">
      <c r="A80" s="71" t="s">
        <v>142</v>
      </c>
      <c r="B80" s="61">
        <v>5</v>
      </c>
      <c r="C80" s="61" t="s">
        <v>82</v>
      </c>
      <c r="D80" s="91" t="s">
        <v>73</v>
      </c>
      <c r="E80" s="75">
        <v>250000000</v>
      </c>
      <c r="F80" s="41"/>
      <c r="G80" s="30"/>
      <c r="H80" s="21"/>
      <c r="I80" s="17"/>
      <c r="J80" s="17"/>
      <c r="K80" s="17"/>
      <c r="L80" s="17"/>
      <c r="M80" s="16"/>
    </row>
    <row r="81" spans="1:8" s="2" customFormat="1" ht="12" customHeight="1">
      <c r="A81" s="71" t="s">
        <v>143</v>
      </c>
      <c r="B81" s="61">
        <v>5</v>
      </c>
      <c r="C81" s="61" t="s">
        <v>147</v>
      </c>
      <c r="D81" s="90" t="s">
        <v>144</v>
      </c>
      <c r="E81" s="70">
        <v>40000000</v>
      </c>
      <c r="F81" s="41"/>
      <c r="G81" s="30"/>
      <c r="H81" s="33"/>
    </row>
    <row r="82" spans="1:8" ht="12.75" customHeight="1">
      <c r="A82" s="92" t="s">
        <v>149</v>
      </c>
      <c r="B82" s="55">
        <v>3</v>
      </c>
      <c r="C82" s="55" t="s">
        <v>81</v>
      </c>
      <c r="D82" s="93" t="s">
        <v>76</v>
      </c>
      <c r="E82" s="59">
        <f>E83+E90+E94+E98</f>
        <v>2722138791</v>
      </c>
      <c r="F82" s="42"/>
      <c r="G82" s="18"/>
      <c r="H82" s="34"/>
    </row>
    <row r="83" spans="1:7" ht="12.75" customHeight="1">
      <c r="A83" s="86" t="s">
        <v>150</v>
      </c>
      <c r="B83" s="55">
        <v>4</v>
      </c>
      <c r="C83" s="55" t="s">
        <v>81</v>
      </c>
      <c r="D83" s="94" t="s">
        <v>176</v>
      </c>
      <c r="E83" s="59">
        <f>E84+E87</f>
        <v>2047138791</v>
      </c>
      <c r="F83" s="42"/>
      <c r="G83" s="18"/>
    </row>
    <row r="84" spans="1:13" ht="12.75" customHeight="1">
      <c r="A84" s="89" t="s">
        <v>162</v>
      </c>
      <c r="B84" s="55">
        <v>5</v>
      </c>
      <c r="C84" s="55" t="s">
        <v>82</v>
      </c>
      <c r="D84" s="95" t="s">
        <v>88</v>
      </c>
      <c r="E84" s="75">
        <f>E85</f>
        <v>1843138791</v>
      </c>
      <c r="F84" s="42"/>
      <c r="G84" s="26"/>
      <c r="H84" s="23"/>
      <c r="I84" s="23"/>
      <c r="J84" s="23"/>
      <c r="K84" s="23"/>
      <c r="L84" s="23"/>
      <c r="M84" s="24"/>
    </row>
    <row r="85" spans="1:13" ht="12.75" customHeight="1">
      <c r="A85" s="89" t="s">
        <v>174</v>
      </c>
      <c r="B85" s="55">
        <v>5</v>
      </c>
      <c r="C85" s="55" t="s">
        <v>82</v>
      </c>
      <c r="D85" s="96" t="s">
        <v>167</v>
      </c>
      <c r="E85" s="75">
        <f>E86</f>
        <v>1843138791</v>
      </c>
      <c r="F85" s="42"/>
      <c r="G85" s="26"/>
      <c r="H85" s="22"/>
      <c r="I85" s="22"/>
      <c r="J85" s="22"/>
      <c r="K85" s="22"/>
      <c r="L85" s="22"/>
      <c r="M85" s="22"/>
    </row>
    <row r="86" spans="1:9" ht="20.25" customHeight="1">
      <c r="A86" s="89" t="s">
        <v>175</v>
      </c>
      <c r="B86" s="55">
        <v>5</v>
      </c>
      <c r="C86" s="55" t="s">
        <v>82</v>
      </c>
      <c r="D86" s="97" t="s">
        <v>168</v>
      </c>
      <c r="E86" s="70">
        <v>1843138791</v>
      </c>
      <c r="F86" s="42"/>
      <c r="G86" s="18"/>
      <c r="H86" s="36"/>
      <c r="I86" s="36"/>
    </row>
    <row r="87" spans="1:7" ht="12.75" customHeight="1">
      <c r="A87" s="89" t="s">
        <v>151</v>
      </c>
      <c r="B87" s="61">
        <v>5</v>
      </c>
      <c r="C87" s="61" t="s">
        <v>82</v>
      </c>
      <c r="D87" s="98" t="s">
        <v>190</v>
      </c>
      <c r="E87" s="70">
        <f>E88</f>
        <v>204000000</v>
      </c>
      <c r="F87" s="42"/>
      <c r="G87" s="18"/>
    </row>
    <row r="88" spans="1:7" ht="12.75" customHeight="1">
      <c r="A88" s="89" t="s">
        <v>165</v>
      </c>
      <c r="B88" s="61">
        <v>5</v>
      </c>
      <c r="C88" s="61" t="s">
        <v>82</v>
      </c>
      <c r="D88" s="96" t="s">
        <v>163</v>
      </c>
      <c r="E88" s="70">
        <f>E89</f>
        <v>204000000</v>
      </c>
      <c r="F88" s="42"/>
      <c r="G88" s="18"/>
    </row>
    <row r="89" spans="1:9" ht="13.5" customHeight="1">
      <c r="A89" s="99" t="s">
        <v>166</v>
      </c>
      <c r="B89" s="61">
        <v>5</v>
      </c>
      <c r="C89" s="61" t="s">
        <v>82</v>
      </c>
      <c r="D89" s="100" t="s">
        <v>164</v>
      </c>
      <c r="E89" s="101">
        <v>204000000</v>
      </c>
      <c r="F89" s="42"/>
      <c r="G89" s="18"/>
      <c r="H89" s="36"/>
      <c r="I89" s="36"/>
    </row>
    <row r="90" spans="1:14" ht="14.25" customHeight="1">
      <c r="A90" s="89" t="s">
        <v>173</v>
      </c>
      <c r="B90" s="61">
        <v>4</v>
      </c>
      <c r="C90" s="61" t="s">
        <v>81</v>
      </c>
      <c r="D90" s="102" t="s">
        <v>179</v>
      </c>
      <c r="E90" s="75">
        <f>E91</f>
        <v>320000000</v>
      </c>
      <c r="F90" s="42"/>
      <c r="G90" s="26"/>
      <c r="H90" s="23"/>
      <c r="I90" s="23"/>
      <c r="J90" s="23"/>
      <c r="K90" s="23"/>
      <c r="L90" s="23"/>
      <c r="M90" s="23"/>
      <c r="N90" s="24"/>
    </row>
    <row r="91" spans="1:13" s="2" customFormat="1" ht="12" customHeight="1">
      <c r="A91" s="89" t="s">
        <v>153</v>
      </c>
      <c r="B91" s="61">
        <v>5</v>
      </c>
      <c r="C91" s="61" t="s">
        <v>82</v>
      </c>
      <c r="D91" s="95" t="s">
        <v>112</v>
      </c>
      <c r="E91" s="75">
        <f>E92</f>
        <v>320000000</v>
      </c>
      <c r="F91" s="41"/>
      <c r="G91" s="27"/>
      <c r="H91" s="14"/>
      <c r="I91" s="14"/>
      <c r="J91" s="14"/>
      <c r="K91" s="14"/>
      <c r="L91" s="14"/>
      <c r="M91" s="15"/>
    </row>
    <row r="92" spans="1:13" s="2" customFormat="1" ht="21.75" customHeight="1">
      <c r="A92" s="89" t="s">
        <v>170</v>
      </c>
      <c r="B92" s="61">
        <v>5</v>
      </c>
      <c r="C92" s="61" t="s">
        <v>82</v>
      </c>
      <c r="D92" s="96" t="s">
        <v>169</v>
      </c>
      <c r="E92" s="75">
        <f>E93</f>
        <v>320000000</v>
      </c>
      <c r="F92" s="41"/>
      <c r="G92" s="27"/>
      <c r="H92" s="21"/>
      <c r="I92" s="21"/>
      <c r="J92" s="21"/>
      <c r="K92" s="21"/>
      <c r="L92" s="21"/>
      <c r="M92" s="21"/>
    </row>
    <row r="93" spans="1:13" s="2" customFormat="1" ht="12" customHeight="1">
      <c r="A93" s="89" t="s">
        <v>171</v>
      </c>
      <c r="B93" s="61">
        <v>5</v>
      </c>
      <c r="C93" s="61" t="s">
        <v>82</v>
      </c>
      <c r="D93" s="97" t="s">
        <v>172</v>
      </c>
      <c r="E93" s="75">
        <v>320000000</v>
      </c>
      <c r="F93" s="41"/>
      <c r="G93" s="27"/>
      <c r="H93" s="21"/>
      <c r="I93" s="21"/>
      <c r="J93" s="21"/>
      <c r="K93" s="21"/>
      <c r="L93" s="21"/>
      <c r="M93" s="21"/>
    </row>
    <row r="94" spans="1:13" s="2" customFormat="1" ht="12" customHeight="1">
      <c r="A94" s="89" t="s">
        <v>54</v>
      </c>
      <c r="B94" s="61">
        <v>3</v>
      </c>
      <c r="C94" s="61" t="s">
        <v>81</v>
      </c>
      <c r="D94" s="103" t="s">
        <v>148</v>
      </c>
      <c r="E94" s="59">
        <f>E95</f>
        <v>335000000</v>
      </c>
      <c r="F94" s="41"/>
      <c r="G94" s="27"/>
      <c r="H94" s="21"/>
      <c r="I94" s="21"/>
      <c r="J94" s="21"/>
      <c r="K94" s="21"/>
      <c r="L94" s="21"/>
      <c r="M94" s="21"/>
    </row>
    <row r="95" spans="1:13" s="2" customFormat="1" ht="12" customHeight="1">
      <c r="A95" s="89" t="s">
        <v>55</v>
      </c>
      <c r="B95" s="61">
        <v>4</v>
      </c>
      <c r="C95" s="61" t="s">
        <v>81</v>
      </c>
      <c r="D95" s="98" t="s">
        <v>56</v>
      </c>
      <c r="E95" s="70">
        <f>E96+E97</f>
        <v>335000000</v>
      </c>
      <c r="F95" s="41"/>
      <c r="G95" s="27"/>
      <c r="H95" s="21"/>
      <c r="I95" s="21"/>
      <c r="J95" s="21"/>
      <c r="K95" s="21"/>
      <c r="L95" s="21"/>
      <c r="M95" s="21"/>
    </row>
    <row r="96" spans="1:13" s="2" customFormat="1" ht="12" customHeight="1">
      <c r="A96" s="89" t="s">
        <v>57</v>
      </c>
      <c r="B96" s="61">
        <v>5</v>
      </c>
      <c r="C96" s="61" t="s">
        <v>82</v>
      </c>
      <c r="D96" s="104" t="s">
        <v>58</v>
      </c>
      <c r="E96" s="105">
        <v>300000000</v>
      </c>
      <c r="F96" s="41"/>
      <c r="G96" s="27"/>
      <c r="H96" s="21"/>
      <c r="I96" s="21"/>
      <c r="J96" s="21"/>
      <c r="K96" s="21"/>
      <c r="L96" s="21"/>
      <c r="M96" s="21"/>
    </row>
    <row r="97" spans="1:13" s="2" customFormat="1" ht="12" customHeight="1">
      <c r="A97" s="89" t="s">
        <v>145</v>
      </c>
      <c r="B97" s="61">
        <v>5</v>
      </c>
      <c r="C97" s="61" t="s">
        <v>82</v>
      </c>
      <c r="D97" s="104" t="s">
        <v>146</v>
      </c>
      <c r="E97" s="70">
        <v>35000000</v>
      </c>
      <c r="F97" s="41"/>
      <c r="G97" s="27"/>
      <c r="H97" s="21"/>
      <c r="I97" s="21"/>
      <c r="J97" s="21"/>
      <c r="K97" s="21"/>
      <c r="L97" s="21"/>
      <c r="M97" s="21"/>
    </row>
    <row r="98" spans="1:13" s="2" customFormat="1" ht="12" customHeight="1">
      <c r="A98" s="104" t="s">
        <v>59</v>
      </c>
      <c r="B98" s="106">
        <v>4</v>
      </c>
      <c r="C98" s="106" t="s">
        <v>81</v>
      </c>
      <c r="D98" s="98" t="s">
        <v>191</v>
      </c>
      <c r="E98" s="59">
        <f>E99</f>
        <v>20000000</v>
      </c>
      <c r="F98" s="41"/>
      <c r="G98" s="27"/>
      <c r="H98" s="21"/>
      <c r="I98" s="21"/>
      <c r="J98" s="21"/>
      <c r="K98" s="21"/>
      <c r="L98" s="21"/>
      <c r="M98" s="21"/>
    </row>
    <row r="99" spans="1:13" s="2" customFormat="1" ht="12" customHeight="1">
      <c r="A99" s="104" t="s">
        <v>60</v>
      </c>
      <c r="B99" s="106">
        <v>5</v>
      </c>
      <c r="C99" s="106" t="s">
        <v>82</v>
      </c>
      <c r="D99" s="104" t="s">
        <v>61</v>
      </c>
      <c r="E99" s="70">
        <v>20000000</v>
      </c>
      <c r="F99" s="41"/>
      <c r="G99" s="21"/>
      <c r="H99" s="21"/>
      <c r="I99" s="21"/>
      <c r="J99" s="21"/>
      <c r="K99" s="21"/>
      <c r="L99" s="21"/>
      <c r="M99" s="21"/>
    </row>
    <row r="100" spans="1:7" ht="18" customHeight="1">
      <c r="A100" s="50"/>
      <c r="D100" s="50"/>
      <c r="E100" s="11"/>
      <c r="G100" s="1"/>
    </row>
    <row r="101" spans="1:7" ht="18" customHeight="1">
      <c r="A101" s="50"/>
      <c r="G101" s="1"/>
    </row>
    <row r="102" spans="5:7" ht="18" customHeight="1">
      <c r="E102" s="11"/>
      <c r="G102" s="1"/>
    </row>
  </sheetData>
  <sheetProtection/>
  <mergeCells count="5">
    <mergeCell ref="A1:E1"/>
    <mergeCell ref="A2:E2"/>
    <mergeCell ref="A3:E3"/>
    <mergeCell ref="A4:D4"/>
    <mergeCell ref="E4:E5"/>
  </mergeCells>
  <conditionalFormatting sqref="D80">
    <cfRule type="expression" priority="37" dxfId="2">
      <formula>$A80="A9"</formula>
    </cfRule>
    <cfRule type="expression" priority="38" dxfId="1">
      <formula>$A80="A8"</formula>
    </cfRule>
    <cfRule type="expression" priority="39" dxfId="0">
      <formula>$A80="A7"</formula>
    </cfRule>
    <cfRule type="expression" priority="40" dxfId="12">
      <formula>$A80="A6"</formula>
    </cfRule>
    <cfRule type="expression" priority="41" dxfId="13">
      <formula>$A80="A5"</formula>
    </cfRule>
    <cfRule type="expression" priority="42" dxfId="14">
      <formula>$A80="A4"</formula>
    </cfRule>
    <cfRule type="expression" priority="43" dxfId="15">
      <formula>$A80="A3"</formula>
    </cfRule>
    <cfRule type="expression" priority="44" dxfId="16">
      <formula>$A80="A2"</formula>
    </cfRule>
    <cfRule type="expression" priority="45" dxfId="17">
      <formula>$A80="A1"</formula>
    </cfRule>
  </conditionalFormatting>
  <conditionalFormatting sqref="D91:D93">
    <cfRule type="expression" priority="19" dxfId="2">
      <formula>$A91="A9"</formula>
    </cfRule>
    <cfRule type="expression" priority="20" dxfId="1">
      <formula>$A91="A8"</formula>
    </cfRule>
    <cfRule type="expression" priority="21" dxfId="0">
      <formula>$A91="A7"</formula>
    </cfRule>
    <cfRule type="expression" priority="22" dxfId="12">
      <formula>$A91="A6"</formula>
    </cfRule>
    <cfRule type="expression" priority="23" dxfId="13">
      <formula>$A91="A5"</formula>
    </cfRule>
    <cfRule type="expression" priority="24" dxfId="14">
      <formula>$A91="A4"</formula>
    </cfRule>
    <cfRule type="expression" priority="25" dxfId="15">
      <formula>$A91="A3"</formula>
    </cfRule>
    <cfRule type="expression" priority="26" dxfId="16">
      <formula>$A91="A2"</formula>
    </cfRule>
    <cfRule type="expression" priority="27" dxfId="17">
      <formula>$A91="A1"</formula>
    </cfRule>
  </conditionalFormatting>
  <conditionalFormatting sqref="D84:D85">
    <cfRule type="expression" priority="10" dxfId="2">
      <formula>$A84="A9"</formula>
    </cfRule>
    <cfRule type="expression" priority="11" dxfId="1">
      <formula>$A84="A8"</formula>
    </cfRule>
    <cfRule type="expression" priority="12" dxfId="0">
      <formula>$A84="A7"</formula>
    </cfRule>
    <cfRule type="expression" priority="13" dxfId="12">
      <formula>$A84="A6"</formula>
    </cfRule>
    <cfRule type="expression" priority="14" dxfId="13">
      <formula>$A84="A5"</formula>
    </cfRule>
    <cfRule type="expression" priority="15" dxfId="14">
      <formula>$A84="A4"</formula>
    </cfRule>
    <cfRule type="expression" priority="16" dxfId="15">
      <formula>$A84="A3"</formula>
    </cfRule>
    <cfRule type="expression" priority="17" dxfId="16">
      <formula>$A84="A2"</formula>
    </cfRule>
    <cfRule type="expression" priority="18" dxfId="17">
      <formula>$A84="A1"</formula>
    </cfRule>
  </conditionalFormatting>
  <conditionalFormatting sqref="D90">
    <cfRule type="expression" priority="1" dxfId="2">
      <formula>$A90="A9"</formula>
    </cfRule>
    <cfRule type="expression" priority="2" dxfId="1">
      <formula>$A90="A8"</formula>
    </cfRule>
    <cfRule type="expression" priority="3" dxfId="0">
      <formula>$A90="A7"</formula>
    </cfRule>
    <cfRule type="expression" priority="4" dxfId="12">
      <formula>$A90="A6"</formula>
    </cfRule>
    <cfRule type="expression" priority="5" dxfId="13">
      <formula>$A90="A5"</formula>
    </cfRule>
    <cfRule type="expression" priority="6" dxfId="14">
      <formula>$A90="A4"</formula>
    </cfRule>
    <cfRule type="expression" priority="7" dxfId="15">
      <formula>$A90="A3"</formula>
    </cfRule>
    <cfRule type="expression" priority="8" dxfId="16">
      <formula>$A90="A2"</formula>
    </cfRule>
    <cfRule type="expression" priority="9" dxfId="17">
      <formula>$A90="A1"</formula>
    </cfRule>
  </conditionalFormatting>
  <printOptions horizontalCentered="1" verticalCentered="1"/>
  <pageMargins left="1.2598425196850394" right="1.0236220472440944" top="0.15748031496062992" bottom="0.5118110236220472" header="0" footer="0"/>
  <pageSetup horizontalDpi="600" verticalDpi="600" orientation="portrait" scale="70" r:id="rId1"/>
  <ignoredErrors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Licores del Meta</dc:creator>
  <cp:keywords/>
  <dc:description/>
  <cp:lastModifiedBy>mayra m. ventas</cp:lastModifiedBy>
  <cp:lastPrinted>2021-05-07T22:39:19Z</cp:lastPrinted>
  <dcterms:created xsi:type="dcterms:W3CDTF">2006-04-24T22:10:03Z</dcterms:created>
  <dcterms:modified xsi:type="dcterms:W3CDTF">2022-09-28T20:57:26Z</dcterms:modified>
  <cp:category/>
  <cp:version/>
  <cp:contentType/>
  <cp:contentStatus/>
</cp:coreProperties>
</file>